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7755" activeTab="2"/>
  </bookViews>
  <sheets>
    <sheet name="резултати-кол-НЕТ" sheetId="1" r:id="rId1"/>
    <sheet name="рез-кол-АСУВ" sheetId="2" r:id="rId2"/>
    <sheet name="рез-кол-ЕИ+ОСТАЛИ" sheetId="3" r:id="rId3"/>
  </sheets>
  <externalReferences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8" i="3"/>
  <c r="AH18"/>
  <c r="AG18"/>
  <c r="AM19"/>
  <c r="AA19"/>
  <c r="Z19"/>
  <c r="Y19"/>
  <c r="Y21"/>
  <c r="Y20"/>
  <c r="AM63" i="1" l="1"/>
  <c r="AM56"/>
  <c r="AM51"/>
  <c r="AM44"/>
  <c r="AM32"/>
  <c r="AM28"/>
  <c r="AM21"/>
  <c r="AM20"/>
  <c r="AM19"/>
  <c r="AM18"/>
  <c r="AM17"/>
  <c r="AM16"/>
  <c r="AM15"/>
  <c r="AM13"/>
  <c r="AM12"/>
  <c r="AM11"/>
  <c r="AM10"/>
  <c r="AM9"/>
  <c r="AM8"/>
  <c r="AM68" i="2"/>
  <c r="AM39"/>
  <c r="AM27"/>
  <c r="AM25"/>
  <c r="AM23"/>
  <c r="AM20"/>
  <c r="AM19"/>
  <c r="AM18"/>
  <c r="AM17"/>
  <c r="AM16"/>
  <c r="AM15"/>
  <c r="AM14"/>
  <c r="AM13"/>
  <c r="AM12"/>
  <c r="AM9"/>
  <c r="AM8"/>
  <c r="AM7"/>
  <c r="AI8"/>
  <c r="AI9"/>
  <c r="AI12"/>
  <c r="AI13"/>
  <c r="AI16"/>
  <c r="AI23"/>
  <c r="AI27"/>
  <c r="AI38"/>
  <c r="AI45"/>
  <c r="AI47"/>
  <c r="AI54"/>
  <c r="AI61"/>
  <c r="AI68"/>
  <c r="AH8"/>
  <c r="AH9"/>
  <c r="AH12"/>
  <c r="AH13"/>
  <c r="AH16"/>
  <c r="AH23"/>
  <c r="AH27"/>
  <c r="AH38"/>
  <c r="AH45"/>
  <c r="AH47"/>
  <c r="AH54"/>
  <c r="AH61"/>
  <c r="AH68"/>
  <c r="AG8"/>
  <c r="AG9"/>
  <c r="AG12"/>
  <c r="AG13"/>
  <c r="AG16"/>
  <c r="AG23"/>
  <c r="AG27"/>
  <c r="AG38"/>
  <c r="AG45"/>
  <c r="AG47"/>
  <c r="AG54"/>
  <c r="AG61"/>
  <c r="AG68"/>
  <c r="AA27" i="1"/>
  <c r="AA40"/>
  <c r="AA47"/>
  <c r="AA48"/>
  <c r="AA55"/>
  <c r="AA71"/>
  <c r="AA74"/>
  <c r="AA76"/>
  <c r="Z27"/>
  <c r="Z40"/>
  <c r="Z47"/>
  <c r="Z48"/>
  <c r="Z55"/>
  <c r="Z71"/>
  <c r="Z74"/>
  <c r="Z76"/>
  <c r="Y27"/>
  <c r="Y40"/>
  <c r="Y47"/>
  <c r="Y48"/>
  <c r="Y55"/>
  <c r="Y71"/>
  <c r="Y74"/>
  <c r="Y76"/>
  <c r="Z14" i="2"/>
  <c r="Z15"/>
  <c r="Z17"/>
  <c r="Z18"/>
  <c r="Z19"/>
  <c r="Z25"/>
  <c r="Z28"/>
  <c r="Z29"/>
  <c r="Z30"/>
  <c r="Z33"/>
  <c r="Z35"/>
  <c r="Z36"/>
  <c r="Z37"/>
  <c r="Z39"/>
  <c r="Z42"/>
  <c r="Z45"/>
  <c r="Z47"/>
  <c r="Z60"/>
  <c r="Y14"/>
  <c r="AA14" s="1"/>
  <c r="Y15"/>
  <c r="AA15" s="1"/>
  <c r="Y17"/>
  <c r="AA17" s="1"/>
  <c r="Y18"/>
  <c r="AA18" s="1"/>
  <c r="Y19"/>
  <c r="AA19" s="1"/>
  <c r="Y25"/>
  <c r="AA25" s="1"/>
  <c r="Y28"/>
  <c r="AA28" s="1"/>
  <c r="Y29"/>
  <c r="AA29" s="1"/>
  <c r="Y30"/>
  <c r="AA30" s="1"/>
  <c r="Y33"/>
  <c r="AA33" s="1"/>
  <c r="Y35"/>
  <c r="AA35" s="1"/>
  <c r="Y36"/>
  <c r="AA36" s="1"/>
  <c r="Y37"/>
  <c r="AA37" s="1"/>
  <c r="Y39"/>
  <c r="AA39" s="1"/>
  <c r="Y42"/>
  <c r="AA42" s="1"/>
  <c r="Y45"/>
  <c r="AA45" s="1"/>
  <c r="Y47"/>
  <c r="AA47" s="1"/>
  <c r="Y60"/>
  <c r="AA60" s="1"/>
  <c r="AH7" i="1" l="1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6"/>
  <c r="AG7"/>
  <c r="AI7" s="1"/>
  <c r="AG8"/>
  <c r="AI8" s="1"/>
  <c r="AG9"/>
  <c r="AI9" s="1"/>
  <c r="AG10"/>
  <c r="AI10" s="1"/>
  <c r="AG11"/>
  <c r="AI11" s="1"/>
  <c r="AG12"/>
  <c r="AI12" s="1"/>
  <c r="AG13"/>
  <c r="AI13" s="1"/>
  <c r="AG14"/>
  <c r="AI14" s="1"/>
  <c r="AG15"/>
  <c r="AI15" s="1"/>
  <c r="AG16"/>
  <c r="AI16" s="1"/>
  <c r="AG17"/>
  <c r="AI17" s="1"/>
  <c r="AG18"/>
  <c r="AI18" s="1"/>
  <c r="AG19"/>
  <c r="AI19" s="1"/>
  <c r="AG20"/>
  <c r="AI20" s="1"/>
  <c r="AG21"/>
  <c r="AI21" s="1"/>
  <c r="AG22"/>
  <c r="AI22" s="1"/>
  <c r="AG23"/>
  <c r="AI23" s="1"/>
  <c r="AG24"/>
  <c r="AI24" s="1"/>
  <c r="AG25"/>
  <c r="AI25" s="1"/>
  <c r="AG26"/>
  <c r="AI26" s="1"/>
  <c r="AG27"/>
  <c r="AI27" s="1"/>
  <c r="AG28"/>
  <c r="AI28" s="1"/>
  <c r="AG29"/>
  <c r="AI29" s="1"/>
  <c r="AG30"/>
  <c r="AI30" s="1"/>
  <c r="AG31"/>
  <c r="AI31" s="1"/>
  <c r="AG32"/>
  <c r="AI32" s="1"/>
  <c r="AG33"/>
  <c r="AI33" s="1"/>
  <c r="AG34"/>
  <c r="AI34" s="1"/>
  <c r="AG35"/>
  <c r="AI35" s="1"/>
  <c r="AG36"/>
  <c r="AI36" s="1"/>
  <c r="AG37"/>
  <c r="AI37" s="1"/>
  <c r="AG38"/>
  <c r="AI38" s="1"/>
  <c r="AG39"/>
  <c r="AI39" s="1"/>
  <c r="AG40"/>
  <c r="AI40" s="1"/>
  <c r="AG41"/>
  <c r="AI41" s="1"/>
  <c r="AG42"/>
  <c r="AI42" s="1"/>
  <c r="AG43"/>
  <c r="AI43" s="1"/>
  <c r="AG44"/>
  <c r="AI44" s="1"/>
  <c r="AG45"/>
  <c r="AI45" s="1"/>
  <c r="AG46"/>
  <c r="AI46" s="1"/>
  <c r="AG47"/>
  <c r="AI47" s="1"/>
  <c r="AG48"/>
  <c r="AI48" s="1"/>
  <c r="AG49"/>
  <c r="AI49" s="1"/>
  <c r="AG50"/>
  <c r="AI50" s="1"/>
  <c r="AG51"/>
  <c r="AI51" s="1"/>
  <c r="AG52"/>
  <c r="AI52" s="1"/>
  <c r="AG53"/>
  <c r="AI53" s="1"/>
  <c r="AG54"/>
  <c r="AI54" s="1"/>
  <c r="AG55"/>
  <c r="AI55" s="1"/>
  <c r="AG56"/>
  <c r="AI56" s="1"/>
  <c r="AG57"/>
  <c r="AI57" s="1"/>
  <c r="AG58"/>
  <c r="AI58" s="1"/>
  <c r="AG59"/>
  <c r="AI59" s="1"/>
  <c r="AG60"/>
  <c r="AI60" s="1"/>
  <c r="AG61"/>
  <c r="AI61" s="1"/>
  <c r="AG62"/>
  <c r="AI62" s="1"/>
  <c r="AG63"/>
  <c r="AI63" s="1"/>
  <c r="AG64"/>
  <c r="AI64" s="1"/>
  <c r="AG65"/>
  <c r="AI65" s="1"/>
  <c r="AG66"/>
  <c r="AI66" s="1"/>
  <c r="AG67"/>
  <c r="AI67" s="1"/>
  <c r="AG68"/>
  <c r="AI68" s="1"/>
  <c r="AG69"/>
  <c r="AI69" s="1"/>
  <c r="AG70"/>
  <c r="AI70" s="1"/>
  <c r="AG71"/>
  <c r="AI71" s="1"/>
  <c r="AG72"/>
  <c r="AI72" s="1"/>
  <c r="AG73"/>
  <c r="AI73" s="1"/>
  <c r="AG74"/>
  <c r="AI74" s="1"/>
  <c r="AG75"/>
  <c r="AI75" s="1"/>
  <c r="AG6"/>
  <c r="AI6" s="1"/>
  <c r="AM10" i="2"/>
  <c r="AM11"/>
  <c r="AM21"/>
  <c r="AM22"/>
  <c r="AM24"/>
  <c r="AM26"/>
  <c r="AM28"/>
  <c r="AM29"/>
  <c r="AM30"/>
  <c r="AM31"/>
  <c r="AM32"/>
  <c r="AM33"/>
  <c r="AM34"/>
  <c r="AM35"/>
  <c r="AM36"/>
  <c r="AM37"/>
  <c r="AM38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9"/>
  <c r="AM6"/>
  <c r="K43"/>
  <c r="J43"/>
  <c r="I43"/>
  <c r="S6" i="3"/>
  <c r="S7"/>
  <c r="S8"/>
  <c r="S9"/>
  <c r="S10"/>
  <c r="S11"/>
  <c r="S12"/>
  <c r="S13"/>
  <c r="S14"/>
  <c r="S15"/>
  <c r="S16"/>
  <c r="S17"/>
  <c r="S18"/>
  <c r="S19"/>
  <c r="Q19" s="1"/>
  <c r="S20"/>
  <c r="S21"/>
  <c r="S5"/>
  <c r="R6"/>
  <c r="R7"/>
  <c r="R8"/>
  <c r="R9"/>
  <c r="R10"/>
  <c r="R11"/>
  <c r="R12"/>
  <c r="R13"/>
  <c r="R14"/>
  <c r="R15"/>
  <c r="R16"/>
  <c r="R17"/>
  <c r="R18"/>
  <c r="R19"/>
  <c r="R20"/>
  <c r="R21"/>
  <c r="R5"/>
  <c r="Q6"/>
  <c r="Q7"/>
  <c r="Q8"/>
  <c r="Q9"/>
  <c r="Q10"/>
  <c r="Q11"/>
  <c r="Q12"/>
  <c r="Q13"/>
  <c r="Q14"/>
  <c r="Q15"/>
  <c r="Q16"/>
  <c r="Q17"/>
  <c r="Q18"/>
  <c r="Q20"/>
  <c r="Q21"/>
  <c r="Q5"/>
  <c r="S7" i="2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4"/>
  <c r="S45"/>
  <c r="S46"/>
  <c r="S47"/>
  <c r="S48"/>
  <c r="S49"/>
  <c r="S50"/>
  <c r="S51"/>
  <c r="S52"/>
  <c r="S53"/>
  <c r="S54"/>
  <c r="S55"/>
  <c r="S56"/>
  <c r="S57"/>
  <c r="S58"/>
  <c r="S59"/>
  <c r="S60"/>
  <c r="S62"/>
  <c r="S63"/>
  <c r="S64"/>
  <c r="S65"/>
  <c r="S66"/>
  <c r="S67"/>
  <c r="S61"/>
  <c r="S68"/>
  <c r="S69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4"/>
  <c r="R45"/>
  <c r="R46"/>
  <c r="R47"/>
  <c r="R48"/>
  <c r="R49"/>
  <c r="R50"/>
  <c r="R51"/>
  <c r="R52"/>
  <c r="R53"/>
  <c r="R54"/>
  <c r="R55"/>
  <c r="R56"/>
  <c r="R57"/>
  <c r="R58"/>
  <c r="R59"/>
  <c r="R60"/>
  <c r="R62"/>
  <c r="R63"/>
  <c r="R64"/>
  <c r="R65"/>
  <c r="R66"/>
  <c r="R67"/>
  <c r="R61"/>
  <c r="R68"/>
  <c r="R69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4"/>
  <c r="Q45"/>
  <c r="Q46"/>
  <c r="Q47"/>
  <c r="Q48"/>
  <c r="Q49"/>
  <c r="Q50"/>
  <c r="Q51"/>
  <c r="Q52"/>
  <c r="Q53"/>
  <c r="Q54"/>
  <c r="Q55"/>
  <c r="Q56"/>
  <c r="Q57"/>
  <c r="Q58"/>
  <c r="Q59"/>
  <c r="Q60"/>
  <c r="Q62"/>
  <c r="Q63"/>
  <c r="Q64"/>
  <c r="Q65"/>
  <c r="Q66"/>
  <c r="Q67"/>
  <c r="Q61"/>
  <c r="Q68"/>
  <c r="Q69"/>
  <c r="Q6"/>
  <c r="S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6"/>
  <c r="K6" i="3"/>
  <c r="K7"/>
  <c r="K8"/>
  <c r="K9"/>
  <c r="K10"/>
  <c r="K11"/>
  <c r="K12"/>
  <c r="K13"/>
  <c r="K14"/>
  <c r="K15"/>
  <c r="K16"/>
  <c r="K17"/>
  <c r="K18"/>
  <c r="J6"/>
  <c r="J7"/>
  <c r="J8"/>
  <c r="J9"/>
  <c r="J10"/>
  <c r="J11"/>
  <c r="J12"/>
  <c r="J13"/>
  <c r="J14"/>
  <c r="J15"/>
  <c r="J16"/>
  <c r="J17"/>
  <c r="J18"/>
  <c r="K5"/>
  <c r="J5"/>
  <c r="K7" i="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4"/>
  <c r="K45"/>
  <c r="K46"/>
  <c r="K47"/>
  <c r="K48"/>
  <c r="K49"/>
  <c r="K50"/>
  <c r="K51"/>
  <c r="K52"/>
  <c r="K53"/>
  <c r="K54"/>
  <c r="K55"/>
  <c r="K56"/>
  <c r="K57"/>
  <c r="K58"/>
  <c r="K59"/>
  <c r="K60"/>
  <c r="K62"/>
  <c r="K63"/>
  <c r="K64"/>
  <c r="K65"/>
  <c r="K66"/>
  <c r="K67"/>
  <c r="K61"/>
  <c r="K68"/>
  <c r="K69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2"/>
  <c r="J33"/>
  <c r="J34"/>
  <c r="J35"/>
  <c r="J36"/>
  <c r="J37"/>
  <c r="J38"/>
  <c r="J39"/>
  <c r="J40"/>
  <c r="J41"/>
  <c r="J42"/>
  <c r="J44"/>
  <c r="J45"/>
  <c r="J46"/>
  <c r="J47"/>
  <c r="J48"/>
  <c r="J49"/>
  <c r="J50"/>
  <c r="J51"/>
  <c r="J52"/>
  <c r="J53"/>
  <c r="J54"/>
  <c r="J55"/>
  <c r="J56"/>
  <c r="J57"/>
  <c r="J58"/>
  <c r="J59"/>
  <c r="J60"/>
  <c r="J62"/>
  <c r="J63"/>
  <c r="J64"/>
  <c r="J65"/>
  <c r="J66"/>
  <c r="J67"/>
  <c r="J61"/>
  <c r="J68"/>
  <c r="J69"/>
  <c r="J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6"/>
  <c r="I6" i="3" l="1"/>
  <c r="I7"/>
  <c r="I8"/>
  <c r="I9"/>
  <c r="I10"/>
  <c r="I11"/>
  <c r="I12"/>
  <c r="I13"/>
  <c r="I14"/>
  <c r="I15"/>
  <c r="I16"/>
  <c r="I17"/>
  <c r="I18"/>
  <c r="I5"/>
  <c r="I7" i="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2"/>
  <c r="I33"/>
  <c r="I34"/>
  <c r="I35"/>
  <c r="I36"/>
  <c r="I37"/>
  <c r="I38"/>
  <c r="I39"/>
  <c r="I40"/>
  <c r="I41"/>
  <c r="I42"/>
  <c r="I44"/>
  <c r="I45"/>
  <c r="I46"/>
  <c r="I47"/>
  <c r="I48"/>
  <c r="I49"/>
  <c r="I50"/>
  <c r="I51"/>
  <c r="I52"/>
  <c r="I53"/>
  <c r="I54"/>
  <c r="I55"/>
  <c r="I56"/>
  <c r="I57"/>
  <c r="I58"/>
  <c r="I59"/>
  <c r="I60"/>
  <c r="I62"/>
  <c r="I63"/>
  <c r="I64"/>
  <c r="I65"/>
  <c r="I66"/>
  <c r="I67"/>
  <c r="I61"/>
  <c r="I68"/>
  <c r="I69"/>
  <c r="I6"/>
  <c r="I7" i="1"/>
  <c r="AM7" s="1"/>
  <c r="I8"/>
  <c r="I9"/>
  <c r="I10"/>
  <c r="I11"/>
  <c r="I12"/>
  <c r="I13"/>
  <c r="I14"/>
  <c r="AM14" s="1"/>
  <c r="I15"/>
  <c r="I16"/>
  <c r="I17"/>
  <c r="I18"/>
  <c r="I19"/>
  <c r="I20"/>
  <c r="I21"/>
  <c r="I22"/>
  <c r="AM22" s="1"/>
  <c r="I23"/>
  <c r="AM23" s="1"/>
  <c r="I24"/>
  <c r="AM24" s="1"/>
  <c r="I25"/>
  <c r="AM25" s="1"/>
  <c r="I26"/>
  <c r="AM26" s="1"/>
  <c r="I27"/>
  <c r="AM27" s="1"/>
  <c r="I28"/>
  <c r="I29"/>
  <c r="AM29" s="1"/>
  <c r="I30"/>
  <c r="AM30" s="1"/>
  <c r="I31"/>
  <c r="AM31" s="1"/>
  <c r="I32"/>
  <c r="I33"/>
  <c r="AM33" s="1"/>
  <c r="I34"/>
  <c r="AM34" s="1"/>
  <c r="I35"/>
  <c r="AM35" s="1"/>
  <c r="I36"/>
  <c r="AM36" s="1"/>
  <c r="I37"/>
  <c r="AM37" s="1"/>
  <c r="I38"/>
  <c r="AM38" s="1"/>
  <c r="I39"/>
  <c r="AM39" s="1"/>
  <c r="I40"/>
  <c r="AM40" s="1"/>
  <c r="I41"/>
  <c r="AM41" s="1"/>
  <c r="I42"/>
  <c r="AM42" s="1"/>
  <c r="I43"/>
  <c r="AM43" s="1"/>
  <c r="I44"/>
  <c r="I45"/>
  <c r="AM45" s="1"/>
  <c r="I46"/>
  <c r="AM46" s="1"/>
  <c r="I47"/>
  <c r="AM47" s="1"/>
  <c r="I48"/>
  <c r="AM48" s="1"/>
  <c r="I49"/>
  <c r="AM49" s="1"/>
  <c r="I50"/>
  <c r="AM50" s="1"/>
  <c r="I51"/>
  <c r="I52"/>
  <c r="AM52" s="1"/>
  <c r="I53"/>
  <c r="AM53" s="1"/>
  <c r="I54"/>
  <c r="AM54" s="1"/>
  <c r="I55"/>
  <c r="AM55" s="1"/>
  <c r="I56"/>
  <c r="I57"/>
  <c r="AM57" s="1"/>
  <c r="I58"/>
  <c r="AM58" s="1"/>
  <c r="I59"/>
  <c r="AM59" s="1"/>
  <c r="I60"/>
  <c r="AM60" s="1"/>
  <c r="I61"/>
  <c r="AM61" s="1"/>
  <c r="I62"/>
  <c r="AM62" s="1"/>
  <c r="I63"/>
  <c r="I64"/>
  <c r="AM64" s="1"/>
  <c r="I65"/>
  <c r="AM65" s="1"/>
  <c r="I66"/>
  <c r="AM66" s="1"/>
  <c r="I67"/>
  <c r="AM67" s="1"/>
  <c r="I68"/>
  <c r="AM68" s="1"/>
  <c r="I69"/>
  <c r="AM69" s="1"/>
  <c r="I70"/>
  <c r="AM70" s="1"/>
  <c r="I71"/>
  <c r="AM71" s="1"/>
  <c r="I72"/>
  <c r="AM72" s="1"/>
  <c r="I73"/>
  <c r="AM73" s="1"/>
  <c r="I74"/>
  <c r="AM74" s="1"/>
  <c r="I6"/>
  <c r="AM6" s="1"/>
  <c r="C57" i="2"/>
  <c r="C56"/>
  <c r="C55"/>
  <c r="C54"/>
  <c r="C53"/>
  <c r="C52"/>
  <c r="C51"/>
  <c r="C50"/>
  <c r="C49"/>
  <c r="C48"/>
  <c r="C47"/>
  <c r="C46"/>
  <c r="C45"/>
  <c r="C44"/>
  <c r="C42"/>
  <c r="C41"/>
  <c r="C40"/>
  <c r="C39"/>
  <c r="C38"/>
  <c r="C37"/>
  <c r="C36"/>
  <c r="C35"/>
  <c r="C34"/>
  <c r="C33"/>
  <c r="C32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57"/>
  <c r="B56"/>
  <c r="B55"/>
  <c r="B54"/>
  <c r="B53"/>
  <c r="B52"/>
  <c r="B51"/>
  <c r="B50"/>
  <c r="B49"/>
  <c r="B48"/>
  <c r="B47"/>
  <c r="B46"/>
  <c r="B45"/>
  <c r="B44"/>
  <c r="B42"/>
  <c r="B41"/>
  <c r="B40"/>
  <c r="B39"/>
  <c r="B38"/>
  <c r="B37"/>
  <c r="B36"/>
  <c r="B35"/>
  <c r="B34"/>
  <c r="B33"/>
  <c r="B32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<sst xmlns="http://schemas.openxmlformats.org/spreadsheetml/2006/main" count="342" uniqueCount="238">
  <si>
    <t xml:space="preserve">СТУДИЈСКИ ПРОГРАМ: НЕТ </t>
  </si>
  <si>
    <t>Р. Бр.</t>
  </si>
  <si>
    <t>Презиме и име</t>
  </si>
  <si>
    <t>Број индекса</t>
  </si>
  <si>
    <t>Пејић Бојан</t>
  </si>
  <si>
    <t>Војновић Александар</t>
  </si>
  <si>
    <t>Спасојевић Александар</t>
  </si>
  <si>
    <t>Шеатовић Немања</t>
  </si>
  <si>
    <t>Марковић Филип</t>
  </si>
  <si>
    <t>Радивојевић Немања</t>
  </si>
  <si>
    <t>Мемедовић Лука</t>
  </si>
  <si>
    <t>Јокић Огњен</t>
  </si>
  <si>
    <t>Бранковић Филип</t>
  </si>
  <si>
    <t>Шершеловић Владимир</t>
  </si>
  <si>
    <t>Живановић Владимир</t>
  </si>
  <si>
    <t>Андрић Елена</t>
  </si>
  <si>
    <t>Коларић Новак</t>
  </si>
  <si>
    <t>Цветковић Ђорђе</t>
  </si>
  <si>
    <t>Алић Михајло</t>
  </si>
  <si>
    <t>Марковић Стефан</t>
  </si>
  <si>
    <t>Вуковић Ања</t>
  </si>
  <si>
    <t>Јовановић Урош</t>
  </si>
  <si>
    <t>Чешљарац Давид</t>
  </si>
  <si>
    <t>Терзић Немања</t>
  </si>
  <si>
    <t>Красавац Данијела</t>
  </si>
  <si>
    <t>Трока Виктор</t>
  </si>
  <si>
    <t>Јовић Стефан</t>
  </si>
  <si>
    <t>Јовановић Матеја</t>
  </si>
  <si>
    <t>Симеоновић Илија</t>
  </si>
  <si>
    <t>Кањевац Данило</t>
  </si>
  <si>
    <t>Дујановић Алекса</t>
  </si>
  <si>
    <t>Арсенијевић Стефан</t>
  </si>
  <si>
    <t>Бранковић Урош</t>
  </si>
  <si>
    <t>Николић Марко</t>
  </si>
  <si>
    <t>Стојановић Стеван</t>
  </si>
  <si>
    <t>Поповић Лука</t>
  </si>
  <si>
    <t>Трајковски Милош</t>
  </si>
  <si>
    <t>Сундаћ Ђуро</t>
  </si>
  <si>
    <t>Степановић Урош</t>
  </si>
  <si>
    <t>Стојков Александар</t>
  </si>
  <si>
    <t>Ђуровић Никола</t>
  </si>
  <si>
    <t>Миливојевић Милош</t>
  </si>
  <si>
    <t>Стојменовић Марко</t>
  </si>
  <si>
    <t>Митровић Михајло</t>
  </si>
  <si>
    <t>НЕТ-50/17</t>
  </si>
  <si>
    <t>НЕТ-60/17</t>
  </si>
  <si>
    <t>НЕТ-1/18</t>
  </si>
  <si>
    <t>НЕТ-2/18</t>
  </si>
  <si>
    <t>НЕТ-3/18</t>
  </si>
  <si>
    <t>НЕТ-4/18</t>
  </si>
  <si>
    <t>НЕТ-5/18</t>
  </si>
  <si>
    <t>НЕТ-6/18</t>
  </si>
  <si>
    <t>НЕТ-7/18</t>
  </si>
  <si>
    <t>НЕТ-8/18</t>
  </si>
  <si>
    <t>НЕТ-9/18</t>
  </si>
  <si>
    <t>НЕТ-10/18</t>
  </si>
  <si>
    <t>НЕТ-11/18</t>
  </si>
  <si>
    <t>НЕТ-12/18</t>
  </si>
  <si>
    <t>НЕТ-13/18</t>
  </si>
  <si>
    <t>НЕТ-14/18</t>
  </si>
  <si>
    <t>НЕТ-15/18</t>
  </si>
  <si>
    <t>НЕТ-16/18</t>
  </si>
  <si>
    <t>НЕТ-17/18</t>
  </si>
  <si>
    <t>НЕТ-18/18</t>
  </si>
  <si>
    <t>НЕТ-19/18</t>
  </si>
  <si>
    <t>НЕТ-20/18</t>
  </si>
  <si>
    <t>НЕТ-21/18</t>
  </si>
  <si>
    <t>НЕТ-22/18</t>
  </si>
  <si>
    <t>НЕТ-23/18</t>
  </si>
  <si>
    <t>НЕТ-24/18</t>
  </si>
  <si>
    <t>НЕТ-25/18</t>
  </si>
  <si>
    <t>НЕТ-26/18</t>
  </si>
  <si>
    <t>НЕТ-27/18</t>
  </si>
  <si>
    <t>НЕТ-28/18</t>
  </si>
  <si>
    <t>НЕТ-30/18</t>
  </si>
  <si>
    <t>НЕТ-31/18</t>
  </si>
  <si>
    <t>НЕТ-32/18</t>
  </si>
  <si>
    <t>НЕТ-33/18</t>
  </si>
  <si>
    <t>НЕТ-34/18</t>
  </si>
  <si>
    <t>НЕТ-35/18</t>
  </si>
  <si>
    <t>НЕТ-37/18</t>
  </si>
  <si>
    <t>НЕТ-38/18</t>
  </si>
  <si>
    <t>НЕТ-39/18</t>
  </si>
  <si>
    <t>НЕТ-40/18</t>
  </si>
  <si>
    <t>Антанасковић Лазар</t>
  </si>
  <si>
    <t>Јовановић Александра</t>
  </si>
  <si>
    <t>Ђорђевић Марко</t>
  </si>
  <si>
    <t>Недељковски Ненад</t>
  </si>
  <si>
    <t>Павловић Милош</t>
  </si>
  <si>
    <t>Бадњаревић Милош</t>
  </si>
  <si>
    <t>Радовић Василије</t>
  </si>
  <si>
    <t>Законовић Бојан</t>
  </si>
  <si>
    <t>Станковић Страхиња</t>
  </si>
  <si>
    <t>Станковић Јован</t>
  </si>
  <si>
    <t>Косановић Немања</t>
  </si>
  <si>
    <t>Виторовић Страхиња</t>
  </si>
  <si>
    <t>Петковић Лазар</t>
  </si>
  <si>
    <t>Самарџић Андрија</t>
  </si>
  <si>
    <t>Продановић Милош</t>
  </si>
  <si>
    <t>Марсенић Ивана</t>
  </si>
  <si>
    <t>Арсеновић Александар</t>
  </si>
  <si>
    <t>Јовановић Марко</t>
  </si>
  <si>
    <t>Ненадић Даниел</t>
  </si>
  <si>
    <t>Јовановић Александар</t>
  </si>
  <si>
    <t>Ђурђевић Алекса</t>
  </si>
  <si>
    <t>НЕТ-41/18</t>
  </si>
  <si>
    <t>НЕТ-42/18</t>
  </si>
  <si>
    <t>НЕТ-43/18</t>
  </si>
  <si>
    <t>НЕТ-44/18</t>
  </si>
  <si>
    <t>НЕТ-45/18</t>
  </si>
  <si>
    <t>НЕТ-46/18</t>
  </si>
  <si>
    <t>НЕТ-47/18</t>
  </si>
  <si>
    <t>НЕТ-48/18</t>
  </si>
  <si>
    <t>НЕТ-49/18</t>
  </si>
  <si>
    <t>НЕТ-50/18</t>
  </si>
  <si>
    <t>НЕТ-51/18</t>
  </si>
  <si>
    <t>НЕТ-52/18</t>
  </si>
  <si>
    <t>НЕТ-53/18</t>
  </si>
  <si>
    <t>НЕТ-54/18</t>
  </si>
  <si>
    <t>НЕТ-55/18</t>
  </si>
  <si>
    <t>НЕТ-56/18</t>
  </si>
  <si>
    <t>НЕТ-57/18</t>
  </si>
  <si>
    <t>НЕТ-58/18</t>
  </si>
  <si>
    <t>НЕТ-59/18</t>
  </si>
  <si>
    <t>НЕТ-60/18</t>
  </si>
  <si>
    <t>НЕТ-61/18</t>
  </si>
  <si>
    <t>НЕТ-62/18</t>
  </si>
  <si>
    <t>Марић Никола</t>
  </si>
  <si>
    <t>НЕТ-58/16</t>
  </si>
  <si>
    <t>Миљковић Филип</t>
  </si>
  <si>
    <t>Милутиновић Милош</t>
  </si>
  <si>
    <t>НЕТ 5/17</t>
  </si>
  <si>
    <t>Грујић Марко</t>
  </si>
  <si>
    <t>НЕТ 64/17</t>
  </si>
  <si>
    <t>Милисављевић Јанко</t>
  </si>
  <si>
    <t>НЕТ 91/16</t>
  </si>
  <si>
    <t>Туцић Владимир</t>
  </si>
  <si>
    <t>НЕТ 90/14</t>
  </si>
  <si>
    <t>Митровић Никола</t>
  </si>
  <si>
    <t>НЕТ 39/13</t>
  </si>
  <si>
    <t>Р. бр.</t>
  </si>
  <si>
    <t>Росић Александар</t>
  </si>
  <si>
    <t>Ђорђевић Никола</t>
  </si>
  <si>
    <t>Марковић Алекса</t>
  </si>
  <si>
    <t>Јуришић Михајло</t>
  </si>
  <si>
    <t>Цветковић Александар</t>
  </si>
  <si>
    <t>Лазовић Милош</t>
  </si>
  <si>
    <t>Никшић Никола</t>
  </si>
  <si>
    <t>Петровић Стеван</t>
  </si>
  <si>
    <t>Николић Милан</t>
  </si>
  <si>
    <t>АСУВ-55/18</t>
  </si>
  <si>
    <t>АСУВ-56/18</t>
  </si>
  <si>
    <t>АСУВ-57/18</t>
  </si>
  <si>
    <t>АСУВ-59/18</t>
  </si>
  <si>
    <t>АСУВ-60/18</t>
  </si>
  <si>
    <t>АСУВ-61/18</t>
  </si>
  <si>
    <t>АСУВ-39/18</t>
  </si>
  <si>
    <t>АСУВ-26/18</t>
  </si>
  <si>
    <t>АСУВ-40/16</t>
  </si>
  <si>
    <t>АСУВ-53/18</t>
  </si>
  <si>
    <t>Васиљов Ђорђе</t>
  </si>
  <si>
    <t>АСУВ- 58/18</t>
  </si>
  <si>
    <t>АСУВ-63/14</t>
  </si>
  <si>
    <t>Аврамовић Никола</t>
  </si>
  <si>
    <t>ЕИ-14/18</t>
  </si>
  <si>
    <t>Ђорђевић Вукашин</t>
  </si>
  <si>
    <t>ЕИ-10/18</t>
  </si>
  <si>
    <t>Младеновић Владан</t>
  </si>
  <si>
    <t>ЕИ-13/18</t>
  </si>
  <si>
    <t>Васић Александар</t>
  </si>
  <si>
    <t>ЕИ-8/18</t>
  </si>
  <si>
    <t>Укупно</t>
  </si>
  <si>
    <t>Први зад.</t>
  </si>
  <si>
    <t>Други зад.</t>
  </si>
  <si>
    <t>Трећи зад.</t>
  </si>
  <si>
    <t>Четврти зад.</t>
  </si>
  <si>
    <t>Пети зад.</t>
  </si>
  <si>
    <t>ПРВИ КОЛОКВИЈУМ</t>
  </si>
  <si>
    <t>НЕТ 36/17</t>
  </si>
  <si>
    <t xml:space="preserve">Трећи зад. </t>
  </si>
  <si>
    <t>Стојановић Предраг</t>
  </si>
  <si>
    <t>АСУВ-91/17</t>
  </si>
  <si>
    <t>СТУДИЈСКИ ПРОГРАМ: АСУВ</t>
  </si>
  <si>
    <t>СТУДИЈСКИ ПРОГРАМ: ЕИ</t>
  </si>
  <si>
    <t>Савић Алекса</t>
  </si>
  <si>
    <t>Петровић Александар</t>
  </si>
  <si>
    <t>Шарчевић Андреј</t>
  </si>
  <si>
    <t>Костадиновић Алекса</t>
  </si>
  <si>
    <t>Ђокић Матеја</t>
  </si>
  <si>
    <t>Кљајић Стефан</t>
  </si>
  <si>
    <t>Поповић Вук</t>
  </si>
  <si>
    <t>Влаховић Вукша</t>
  </si>
  <si>
    <t>Горановић Милош</t>
  </si>
  <si>
    <t>Марјановић Марко</t>
  </si>
  <si>
    <t>ЕИ-1/18</t>
  </si>
  <si>
    <t>ЕИ-2/18</t>
  </si>
  <si>
    <t>ЕИ-3/18</t>
  </si>
  <si>
    <t>ЕИ-4/18</t>
  </si>
  <si>
    <t>ЕИ-5/18</t>
  </si>
  <si>
    <t>ЕИ-6/18</t>
  </si>
  <si>
    <t>ЕИ-7/18</t>
  </si>
  <si>
    <t>ЕИ-9/18</t>
  </si>
  <si>
    <t>ЕИ-11/18</t>
  </si>
  <si>
    <t>ЕИ-12/18</t>
  </si>
  <si>
    <t>Elektrostatika</t>
  </si>
  <si>
    <t>Jednosmerne</t>
  </si>
  <si>
    <t>Електростатика</t>
  </si>
  <si>
    <t>Једносмерне</t>
  </si>
  <si>
    <t>Кошевић Сандрo</t>
  </si>
  <si>
    <t>ДРУГИ КОЛОКВИЈУМ</t>
  </si>
  <si>
    <t>Електромаг.</t>
  </si>
  <si>
    <t>Наизменичне</t>
  </si>
  <si>
    <t>АСУВ-28/17</t>
  </si>
  <si>
    <t>Јелић Никола</t>
  </si>
  <si>
    <t>НРТ 85/15</t>
  </si>
  <si>
    <t>Туфегчић Војислав</t>
  </si>
  <si>
    <t>РТ-82/17</t>
  </si>
  <si>
    <t>Рађеновић Вук</t>
  </si>
  <si>
    <t>РТ-67/17</t>
  </si>
  <si>
    <t>Укупно поена</t>
  </si>
  <si>
    <t>I Укупно</t>
  </si>
  <si>
    <t>II Укупно</t>
  </si>
  <si>
    <t>Домаћи</t>
  </si>
  <si>
    <t>Присуство п</t>
  </si>
  <si>
    <t>Присуство а</t>
  </si>
  <si>
    <t xml:space="preserve"> I Укупно</t>
  </si>
  <si>
    <t xml:space="preserve">Рајковић Андреја </t>
  </si>
  <si>
    <t>Оцена</t>
  </si>
  <si>
    <t>ПОНОВЉЕНИ ДРУГИ КОЛОКВИЈУМ</t>
  </si>
  <si>
    <t>НЕТ 57/14</t>
  </si>
  <si>
    <t>Милошевић Томислав</t>
  </si>
  <si>
    <t>ПОНОВЉЕНИ ПРВИ КОЛОКВИЈУМ</t>
  </si>
  <si>
    <t>Јеносмерне</t>
  </si>
  <si>
    <t>Ђерић Милан</t>
  </si>
  <si>
    <t>НЕТ 65/17</t>
  </si>
  <si>
    <t>Магнетизам</t>
  </si>
  <si>
    <t xml:space="preserve"> II Укупно</t>
  </si>
  <si>
    <t>ЕЛЕКТРОТЕХНИКА - РЕЗУЛТАТИ ПОПРАВНОГ КОЛОКВИЈУМА, ЈАНУАР 2019.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</si>
</sst>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1" applyFont="1" applyBorder="1"/>
    <xf numFmtId="0" fontId="4" fillId="0" borderId="2" xfId="0" applyFont="1" applyBorder="1"/>
    <xf numFmtId="0" fontId="4" fillId="0" borderId="2" xfId="1" applyFont="1" applyFill="1" applyBorder="1"/>
    <xf numFmtId="0" fontId="4" fillId="0" borderId="4" xfId="1" applyFont="1" applyBorder="1"/>
    <xf numFmtId="0" fontId="4" fillId="0" borderId="4" xfId="0" applyFont="1" applyBorder="1"/>
    <xf numFmtId="0" fontId="4" fillId="2" borderId="3" xfId="0" applyFont="1" applyFill="1" applyBorder="1"/>
    <xf numFmtId="0" fontId="4" fillId="2" borderId="5" xfId="0" applyFont="1" applyFill="1" applyBorder="1"/>
    <xf numFmtId="0" fontId="4" fillId="0" borderId="1" xfId="1" applyFont="1" applyBorder="1"/>
    <xf numFmtId="0" fontId="4" fillId="0" borderId="6" xfId="1" applyFont="1" applyBorder="1"/>
    <xf numFmtId="0" fontId="4" fillId="0" borderId="6" xfId="1" applyFont="1" applyFill="1" applyBorder="1"/>
    <xf numFmtId="0" fontId="4" fillId="2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3" fillId="0" borderId="0" xfId="0" applyFont="1" applyAlignment="1">
      <alignment horizontal="left"/>
    </xf>
    <xf numFmtId="0" fontId="4" fillId="2" borderId="7" xfId="0" applyFont="1" applyFill="1" applyBorder="1"/>
    <xf numFmtId="0" fontId="4" fillId="0" borderId="8" xfId="0" applyFont="1" applyBorder="1"/>
    <xf numFmtId="0" fontId="0" fillId="0" borderId="2" xfId="0" applyBorder="1"/>
    <xf numFmtId="0" fontId="5" fillId="0" borderId="10" xfId="0" applyFont="1" applyFill="1" applyBorder="1"/>
    <xf numFmtId="0" fontId="5" fillId="0" borderId="11" xfId="0" applyFont="1" applyFill="1" applyBorder="1"/>
    <xf numFmtId="0" fontId="4" fillId="0" borderId="11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" xfId="0" applyFont="1" applyBorder="1"/>
    <xf numFmtId="0" fontId="4" fillId="2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12" xfId="0" applyFont="1" applyFill="1" applyBorder="1"/>
    <xf numFmtId="0" fontId="4" fillId="3" borderId="4" xfId="0" applyFont="1" applyFill="1" applyBorder="1"/>
    <xf numFmtId="0" fontId="0" fillId="0" borderId="0" xfId="0" applyBorder="1"/>
    <xf numFmtId="0" fontId="4" fillId="0" borderId="0" xfId="0" applyFont="1" applyBorder="1"/>
    <xf numFmtId="0" fontId="4" fillId="3" borderId="2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4" xfId="0" applyFont="1" applyFill="1" applyBorder="1"/>
    <xf numFmtId="0" fontId="4" fillId="0" borderId="0" xfId="0" applyFont="1" applyFill="1"/>
    <xf numFmtId="0" fontId="0" fillId="0" borderId="4" xfId="0" applyBorder="1"/>
    <xf numFmtId="0" fontId="4" fillId="0" borderId="0" xfId="0" applyFont="1" applyBorder="1" applyAlignment="1">
      <alignment horizontal="center" vertical="center"/>
    </xf>
    <xf numFmtId="0" fontId="4" fillId="2" borderId="13" xfId="0" applyFont="1" applyFill="1" applyBorder="1"/>
    <xf numFmtId="0" fontId="5" fillId="0" borderId="0" xfId="0" applyFont="1" applyFill="1" applyBorder="1"/>
    <xf numFmtId="0" fontId="4" fillId="2" borderId="14" xfId="0" applyFont="1" applyFill="1" applyBorder="1"/>
    <xf numFmtId="0" fontId="2" fillId="0" borderId="0" xfId="0" applyFont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0" borderId="10" xfId="1" applyFont="1" applyFill="1" applyBorder="1"/>
    <xf numFmtId="0" fontId="4" fillId="0" borderId="11" xfId="1" applyFont="1" applyFill="1" applyBorder="1"/>
    <xf numFmtId="0" fontId="4" fillId="0" borderId="15" xfId="0" applyFont="1" applyBorder="1"/>
    <xf numFmtId="0" fontId="4" fillId="0" borderId="11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0" xfId="0" applyFill="1"/>
    <xf numFmtId="164" fontId="4" fillId="0" borderId="2" xfId="0" applyNumberFormat="1" applyFont="1" applyFill="1" applyBorder="1"/>
    <xf numFmtId="0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/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16" xfId="0" applyBorder="1" applyAlignment="1"/>
    <xf numFmtId="0" fontId="0" fillId="0" borderId="5" xfId="0" applyBorder="1" applyAlignment="1"/>
    <xf numFmtId="0" fontId="7" fillId="0" borderId="2" xfId="0" applyFont="1" applyBorder="1"/>
    <xf numFmtId="0" fontId="7" fillId="0" borderId="11" xfId="0" applyFont="1" applyBorder="1"/>
    <xf numFmtId="164" fontId="8" fillId="0" borderId="2" xfId="0" applyNumberFormat="1" applyFont="1" applyBorder="1"/>
    <xf numFmtId="0" fontId="6" fillId="0" borderId="2" xfId="0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8" fillId="0" borderId="4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9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lektrotehnika-Aleksandra-SVI-E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tpisiAVT"/>
      <sheetName val="potpisiNET"/>
      <sheetName val="potpisiASUV"/>
      <sheetName val="potpisiIS"/>
      <sheetName val="potpisiRT"/>
      <sheetName val="vezbeAVT"/>
      <sheetName val="vezbeASUV"/>
      <sheetName val="vezbeIS"/>
      <sheetName val="vezbeRT"/>
      <sheetName val="predavanjaAVT"/>
      <sheetName val="predavanjaASUV"/>
      <sheetName val="predavanjaIS"/>
      <sheetName val="predavanjaRT"/>
      <sheetName val="DomaciAVT+EI"/>
      <sheetName val="DomaciASUV"/>
      <sheetName val="DomaciIS"/>
      <sheetName val="DomaciRT"/>
      <sheetName val="Module1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Војводић Никола</v>
          </cell>
          <cell r="C5" t="str">
            <v>АСУВ-58/17</v>
          </cell>
        </row>
        <row r="6">
          <cell r="B6" t="str">
            <v>Благојевић Матеја</v>
          </cell>
          <cell r="C6" t="str">
            <v>АСУВ-1/18</v>
          </cell>
        </row>
        <row r="7">
          <cell r="B7" t="str">
            <v>Алексић Лука</v>
          </cell>
          <cell r="C7" t="str">
            <v>АСУВ-2/18</v>
          </cell>
        </row>
        <row r="8">
          <cell r="B8" t="str">
            <v>Блажић Марко</v>
          </cell>
          <cell r="C8" t="str">
            <v>АСУВ-3/18</v>
          </cell>
        </row>
        <row r="9">
          <cell r="B9" t="str">
            <v>Сабљић Никола</v>
          </cell>
          <cell r="C9" t="str">
            <v>АСУВ-4/18</v>
          </cell>
        </row>
        <row r="10">
          <cell r="B10" t="str">
            <v>Божовић Јован</v>
          </cell>
          <cell r="C10" t="str">
            <v>АСУВ-5/18</v>
          </cell>
        </row>
        <row r="11">
          <cell r="B11" t="str">
            <v>Војновић Лука</v>
          </cell>
          <cell r="C11" t="str">
            <v>АСУВ-6/18</v>
          </cell>
        </row>
        <row r="12">
          <cell r="B12" t="str">
            <v>Пурић Дарко</v>
          </cell>
          <cell r="C12" t="str">
            <v>АСУВ-7/18</v>
          </cell>
        </row>
        <row r="13">
          <cell r="B13" t="str">
            <v>Ђуковић Стефан</v>
          </cell>
          <cell r="C13" t="str">
            <v>АСУВ-8/18</v>
          </cell>
        </row>
        <row r="14">
          <cell r="B14" t="str">
            <v>Тирнанић Андреја</v>
          </cell>
          <cell r="C14" t="str">
            <v>АСУВ-9/18</v>
          </cell>
        </row>
        <row r="15">
          <cell r="B15" t="str">
            <v>Босијоковић Давид</v>
          </cell>
          <cell r="C15" t="str">
            <v>АСУВ-10/18</v>
          </cell>
        </row>
        <row r="16">
          <cell r="B16" t="str">
            <v>Станковић Стефан</v>
          </cell>
          <cell r="C16" t="str">
            <v>АСУВ-11/18</v>
          </cell>
        </row>
        <row r="17">
          <cell r="B17" t="str">
            <v>Ђорђевић Петар</v>
          </cell>
          <cell r="C17" t="str">
            <v>АСУВ-12/18</v>
          </cell>
        </row>
        <row r="18">
          <cell r="B18" t="str">
            <v>Шћепановић Дејан</v>
          </cell>
          <cell r="C18" t="str">
            <v>АСУВ-13/18</v>
          </cell>
        </row>
        <row r="19">
          <cell r="B19" t="str">
            <v>Петровић Здравко</v>
          </cell>
          <cell r="C19" t="str">
            <v>АСУВ-14/18</v>
          </cell>
        </row>
        <row r="20">
          <cell r="B20" t="str">
            <v>Крцић Денис</v>
          </cell>
          <cell r="C20" t="str">
            <v>АСУВ-15/18</v>
          </cell>
        </row>
        <row r="21">
          <cell r="B21" t="str">
            <v>Јаковљевић Владимир</v>
          </cell>
          <cell r="C21" t="str">
            <v>АСУВ-16/18</v>
          </cell>
        </row>
        <row r="22">
          <cell r="B22" t="str">
            <v>Пантелић Вељко</v>
          </cell>
          <cell r="C22" t="str">
            <v>АСУВ-17/18</v>
          </cell>
        </row>
        <row r="23">
          <cell r="B23" t="str">
            <v>Матић Стефан</v>
          </cell>
          <cell r="C23" t="str">
            <v>АСУВ-18/18</v>
          </cell>
        </row>
        <row r="24">
          <cell r="B24" t="str">
            <v>Милојевић Алекса</v>
          </cell>
          <cell r="C24" t="str">
            <v>АСУВ-19/18</v>
          </cell>
        </row>
        <row r="25">
          <cell r="B25" t="str">
            <v>Миловановић Бранислав</v>
          </cell>
          <cell r="C25" t="str">
            <v>АСУВ-20/18</v>
          </cell>
        </row>
        <row r="26">
          <cell r="B26" t="str">
            <v>Калуђеровић Тодор</v>
          </cell>
          <cell r="C26" t="str">
            <v>АСУВ-22/18</v>
          </cell>
        </row>
        <row r="27">
          <cell r="B27" t="str">
            <v>Петровић Александар</v>
          </cell>
          <cell r="C27" t="str">
            <v>АСУВ-23/18</v>
          </cell>
        </row>
        <row r="28">
          <cell r="B28" t="str">
            <v>Стекић Матеја</v>
          </cell>
          <cell r="C28" t="str">
            <v>АСУВ-24/18</v>
          </cell>
        </row>
        <row r="29">
          <cell r="B29" t="str">
            <v>Тодоровић Немања</v>
          </cell>
          <cell r="C29" t="str">
            <v>АСУВ-25/18</v>
          </cell>
        </row>
        <row r="30">
          <cell r="B30" t="str">
            <v>Рајевић Дарко</v>
          </cell>
          <cell r="C30" t="str">
            <v>АСУВ-27/18</v>
          </cell>
        </row>
        <row r="31">
          <cell r="B31" t="str">
            <v>Котуровић Стефан</v>
          </cell>
          <cell r="C31" t="str">
            <v>АСУВ-28/18</v>
          </cell>
        </row>
        <row r="32">
          <cell r="B32" t="str">
            <v>Митровић Стефан</v>
          </cell>
          <cell r="C32" t="str">
            <v>АСУВ-29/18</v>
          </cell>
        </row>
        <row r="33">
          <cell r="B33" t="str">
            <v>Бједов Петар</v>
          </cell>
          <cell r="C33" t="str">
            <v>АСУВ-30/18</v>
          </cell>
        </row>
        <row r="34">
          <cell r="B34" t="str">
            <v>Бајић Богдан</v>
          </cell>
          <cell r="C34" t="str">
            <v>АСУВ-31/18</v>
          </cell>
        </row>
        <row r="35">
          <cell r="B35" t="str">
            <v>Ђуровић Марија</v>
          </cell>
          <cell r="C35" t="str">
            <v>АСУВ-32/18</v>
          </cell>
        </row>
        <row r="36">
          <cell r="B36" t="str">
            <v>Херодек Андреј</v>
          </cell>
          <cell r="C36" t="str">
            <v>АСУВ-33/18</v>
          </cell>
        </row>
        <row r="37">
          <cell r="B37" t="str">
            <v>Миленковић Милан</v>
          </cell>
          <cell r="C37" t="str">
            <v>АСУВ-34/18</v>
          </cell>
        </row>
        <row r="38">
          <cell r="B38" t="str">
            <v>Добричић Јован</v>
          </cell>
          <cell r="C38" t="str">
            <v>АСУВ-35/18</v>
          </cell>
        </row>
        <row r="39">
          <cell r="B39" t="str">
            <v>Шулина Ненад</v>
          </cell>
          <cell r="C39" t="str">
            <v>АСУВ-36/18</v>
          </cell>
        </row>
        <row r="40">
          <cell r="B40" t="str">
            <v>Николић Немања</v>
          </cell>
          <cell r="C40" t="str">
            <v>АСУВ-37/18</v>
          </cell>
        </row>
        <row r="41">
          <cell r="B41" t="str">
            <v>Настић Лука</v>
          </cell>
          <cell r="C41" t="str">
            <v>АСУВ-40/18</v>
          </cell>
        </row>
        <row r="42">
          <cell r="B42" t="str">
            <v>Станковић Јован</v>
          </cell>
          <cell r="C42" t="str">
            <v>АСУВ-41/18</v>
          </cell>
        </row>
        <row r="43">
          <cell r="B43" t="str">
            <v>Ђорђевић Стефан</v>
          </cell>
          <cell r="C43" t="str">
            <v>АСУВ-42/18</v>
          </cell>
        </row>
        <row r="44">
          <cell r="B44" t="str">
            <v>Илијић Милош</v>
          </cell>
          <cell r="C44" t="str">
            <v>АСУВ-43/18</v>
          </cell>
        </row>
        <row r="45">
          <cell r="B45" t="str">
            <v>Пановић Никола</v>
          </cell>
          <cell r="C45" t="str">
            <v>АСУВ-44/18</v>
          </cell>
        </row>
        <row r="46">
          <cell r="B46" t="str">
            <v>Далифи Един</v>
          </cell>
          <cell r="C46" t="str">
            <v>АСУВ-45/18</v>
          </cell>
        </row>
        <row r="47">
          <cell r="B47" t="str">
            <v>Радаковић Милош</v>
          </cell>
          <cell r="C47" t="str">
            <v>АСУВ-46/18</v>
          </cell>
        </row>
        <row r="48">
          <cell r="B48" t="str">
            <v>Недић Милош</v>
          </cell>
          <cell r="C48" t="str">
            <v>АСУВ-47/18</v>
          </cell>
        </row>
        <row r="49">
          <cell r="B49" t="str">
            <v>Радовановић Саша</v>
          </cell>
          <cell r="C49" t="str">
            <v>АСУВ-48/18</v>
          </cell>
        </row>
        <row r="50">
          <cell r="B50" t="str">
            <v>Миловановић Лазар</v>
          </cell>
          <cell r="C50" t="str">
            <v>АСУВ-49/18</v>
          </cell>
        </row>
        <row r="51">
          <cell r="B51" t="str">
            <v>Денић Андрија</v>
          </cell>
          <cell r="C51" t="str">
            <v>АСУВ-50/18</v>
          </cell>
        </row>
        <row r="52">
          <cell r="B52" t="str">
            <v>Петровић Никола</v>
          </cell>
          <cell r="C52" t="str">
            <v>АСУВ-51/18</v>
          </cell>
        </row>
        <row r="53">
          <cell r="B53" t="str">
            <v>Николић Александар</v>
          </cell>
          <cell r="C53" t="str">
            <v>АСУВ-52/18</v>
          </cell>
        </row>
        <row r="54">
          <cell r="B54" t="str">
            <v>Перовић Алекса</v>
          </cell>
          <cell r="C54" t="str">
            <v>АСУВ-54/18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8"/>
  <sheetViews>
    <sheetView workbookViewId="0">
      <pane xSplit="1" topLeftCell="B1" activePane="topRight" state="frozen"/>
      <selection pane="topRight" sqref="A1:I1"/>
    </sheetView>
  </sheetViews>
  <sheetFormatPr defaultColWidth="9.140625" defaultRowHeight="15"/>
  <cols>
    <col min="1" max="1" width="9.140625" style="1"/>
    <col min="2" max="2" width="23.5703125" style="1" bestFit="1" customWidth="1"/>
    <col min="3" max="3" width="12.85546875" style="1" bestFit="1" customWidth="1"/>
    <col min="4" max="4" width="9.7109375" style="1" customWidth="1"/>
    <col min="5" max="6" width="10.42578125" style="1" customWidth="1"/>
    <col min="7" max="7" width="12.5703125" style="1" customWidth="1"/>
    <col min="8" max="8" width="9.140625" style="1" customWidth="1"/>
    <col min="9" max="9" width="9.140625" style="1"/>
    <col min="10" max="10" width="12.42578125" style="1" customWidth="1"/>
    <col min="11" max="11" width="12.140625" style="1" customWidth="1"/>
    <col min="12" max="12" width="9.7109375" style="1" customWidth="1"/>
    <col min="13" max="14" width="10.42578125" style="1" customWidth="1"/>
    <col min="15" max="15" width="12.5703125" style="1" customWidth="1"/>
    <col min="16" max="16" width="9.7109375" style="1" customWidth="1"/>
    <col min="17" max="17" width="10.140625" style="1" customWidth="1"/>
    <col min="18" max="18" width="12.42578125" style="1" customWidth="1"/>
    <col min="19" max="19" width="13.140625" style="1" customWidth="1"/>
    <col min="20" max="20" width="9.7109375" style="1" customWidth="1"/>
    <col min="21" max="22" width="10.42578125" style="1" customWidth="1"/>
    <col min="23" max="24" width="10.140625" style="1" customWidth="1"/>
    <col min="25" max="25" width="13.140625" style="1" customWidth="1"/>
    <col min="26" max="26" width="12.42578125" style="1" customWidth="1"/>
    <col min="27" max="27" width="9.5703125" style="1" bestFit="1" customWidth="1"/>
    <col min="28" max="28" width="8.28515625" style="1" customWidth="1"/>
    <col min="29" max="29" width="9" style="1" customWidth="1"/>
    <col min="30" max="30" width="9.5703125" style="1" customWidth="1"/>
    <col min="31" max="31" width="12.28515625" style="1" customWidth="1"/>
    <col min="32" max="35" width="9.7109375" style="1" customWidth="1"/>
    <col min="36" max="37" width="10" style="1" customWidth="1"/>
    <col min="38" max="38" width="7.85546875" style="1" bestFit="1" customWidth="1"/>
    <col min="39" max="39" width="10.28515625" style="1" customWidth="1"/>
    <col min="40" max="16384" width="9.140625" style="1"/>
  </cols>
  <sheetData>
    <row r="1" spans="1:40" ht="18.75">
      <c r="A1" s="57" t="s">
        <v>237</v>
      </c>
      <c r="B1" s="57"/>
      <c r="C1" s="57"/>
      <c r="D1" s="57"/>
      <c r="E1" s="57"/>
      <c r="F1" s="57"/>
      <c r="G1" s="57"/>
      <c r="H1" s="57"/>
      <c r="I1" s="57"/>
    </row>
    <row r="2" spans="1:40" ht="18.75">
      <c r="A2" s="57" t="s">
        <v>0</v>
      </c>
      <c r="B2" s="57"/>
      <c r="C2" s="57"/>
      <c r="D2" s="57"/>
      <c r="E2" s="57"/>
      <c r="F2" s="57"/>
    </row>
    <row r="3" spans="1:40" ht="19.5" thickBot="1">
      <c r="A3" s="20"/>
      <c r="B3" s="20"/>
      <c r="C3" s="20"/>
      <c r="D3" s="20"/>
      <c r="E3" s="20"/>
      <c r="F3" s="20"/>
    </row>
    <row r="4" spans="1:40" ht="15.75" thickBot="1">
      <c r="D4" s="58" t="s">
        <v>177</v>
      </c>
      <c r="E4" s="59"/>
      <c r="F4" s="59"/>
      <c r="G4" s="59"/>
      <c r="H4" s="59"/>
      <c r="I4" s="59"/>
      <c r="J4" s="68"/>
      <c r="K4" s="69"/>
      <c r="L4" s="60" t="s">
        <v>209</v>
      </c>
      <c r="M4" s="61"/>
      <c r="N4" s="61"/>
      <c r="O4" s="61"/>
      <c r="P4" s="61"/>
      <c r="Q4" s="61"/>
      <c r="R4" s="61"/>
      <c r="S4" s="62"/>
      <c r="T4" s="60" t="s">
        <v>231</v>
      </c>
      <c r="U4" s="61"/>
      <c r="V4" s="61"/>
      <c r="W4" s="61"/>
      <c r="X4" s="61"/>
      <c r="Y4" s="61"/>
      <c r="Z4" s="61"/>
      <c r="AA4" s="62"/>
      <c r="AB4" s="63" t="s">
        <v>228</v>
      </c>
      <c r="AC4" s="64"/>
      <c r="AD4" s="64"/>
      <c r="AE4" s="64"/>
      <c r="AF4" s="64"/>
      <c r="AG4" s="64"/>
      <c r="AH4" s="64"/>
      <c r="AI4" s="65"/>
      <c r="AJ4" s="55"/>
      <c r="AK4" s="42"/>
      <c r="AL4" s="42"/>
    </row>
    <row r="5" spans="1:40" ht="15.75" thickBot="1">
      <c r="A5" s="8" t="s">
        <v>1</v>
      </c>
      <c r="B5" s="9" t="s">
        <v>2</v>
      </c>
      <c r="C5" s="8" t="s">
        <v>3</v>
      </c>
      <c r="D5" s="8" t="s">
        <v>172</v>
      </c>
      <c r="E5" s="8" t="s">
        <v>173</v>
      </c>
      <c r="F5" s="21" t="s">
        <v>174</v>
      </c>
      <c r="G5" s="8" t="s">
        <v>175</v>
      </c>
      <c r="H5" s="8" t="s">
        <v>176</v>
      </c>
      <c r="I5" s="8" t="s">
        <v>220</v>
      </c>
      <c r="J5" s="32" t="s">
        <v>204</v>
      </c>
      <c r="K5" s="32" t="s">
        <v>205</v>
      </c>
      <c r="L5" s="8" t="s">
        <v>172</v>
      </c>
      <c r="M5" s="8" t="s">
        <v>173</v>
      </c>
      <c r="N5" s="21" t="s">
        <v>174</v>
      </c>
      <c r="O5" s="8" t="s">
        <v>175</v>
      </c>
      <c r="P5" s="8" t="s">
        <v>176</v>
      </c>
      <c r="Q5" s="8" t="s">
        <v>221</v>
      </c>
      <c r="R5" s="32" t="s">
        <v>210</v>
      </c>
      <c r="S5" s="32" t="s">
        <v>211</v>
      </c>
      <c r="T5" s="8" t="s">
        <v>172</v>
      </c>
      <c r="U5" s="8" t="s">
        <v>173</v>
      </c>
      <c r="V5" s="21" t="s">
        <v>174</v>
      </c>
      <c r="W5" s="8" t="s">
        <v>175</v>
      </c>
      <c r="X5" s="8" t="s">
        <v>176</v>
      </c>
      <c r="Y5" s="32" t="s">
        <v>206</v>
      </c>
      <c r="Z5" s="32" t="s">
        <v>207</v>
      </c>
      <c r="AA5" s="8" t="s">
        <v>220</v>
      </c>
      <c r="AB5" s="8" t="s">
        <v>172</v>
      </c>
      <c r="AC5" s="8" t="s">
        <v>173</v>
      </c>
      <c r="AD5" s="21" t="s">
        <v>174</v>
      </c>
      <c r="AE5" s="8" t="s">
        <v>175</v>
      </c>
      <c r="AF5" s="8" t="s">
        <v>176</v>
      </c>
      <c r="AG5" s="32" t="s">
        <v>210</v>
      </c>
      <c r="AH5" s="32" t="s">
        <v>211</v>
      </c>
      <c r="AI5" s="8" t="s">
        <v>221</v>
      </c>
      <c r="AJ5" s="32" t="s">
        <v>223</v>
      </c>
      <c r="AK5" s="32" t="s">
        <v>224</v>
      </c>
      <c r="AL5" s="32" t="s">
        <v>222</v>
      </c>
      <c r="AM5" s="32" t="s">
        <v>219</v>
      </c>
      <c r="AN5" s="32" t="s">
        <v>227</v>
      </c>
    </row>
    <row r="6" spans="1:40" ht="15.75" thickBot="1">
      <c r="A6" s="13">
        <v>1</v>
      </c>
      <c r="B6" s="10" t="s">
        <v>4</v>
      </c>
      <c r="C6" s="6" t="s">
        <v>44</v>
      </c>
      <c r="D6" s="7"/>
      <c r="E6" s="7"/>
      <c r="F6" s="22"/>
      <c r="G6" s="7"/>
      <c r="H6" s="7"/>
      <c r="I6" s="7">
        <f>D6+E6+F6+G6+H6</f>
        <v>0</v>
      </c>
      <c r="J6" s="4" t="str">
        <f>IF((D6+E6)&gt;=10,"položena","nije položena")</f>
        <v>nije položena</v>
      </c>
      <c r="K6" s="4" t="str">
        <f>IF((F6+G6+H6)&gt;=12,"položene","nisu položene")</f>
        <v>nisu položene</v>
      </c>
      <c r="L6" s="7"/>
      <c r="M6" s="7"/>
      <c r="N6" s="22"/>
      <c r="O6" s="7"/>
      <c r="P6" s="7"/>
      <c r="Q6" s="7">
        <f>SUM(L6:P6)</f>
        <v>0</v>
      </c>
      <c r="R6" s="4">
        <f>SUM(L6:M6)</f>
        <v>0</v>
      </c>
      <c r="S6" s="4">
        <f>SUM(N6:P6)</f>
        <v>0</v>
      </c>
      <c r="T6" s="7"/>
      <c r="U6" s="7"/>
      <c r="V6" s="22"/>
      <c r="W6" s="7"/>
      <c r="X6" s="7"/>
      <c r="Y6" s="31"/>
      <c r="Z6" s="31"/>
      <c r="AA6" s="31"/>
      <c r="AB6" s="4"/>
      <c r="AC6" s="4"/>
      <c r="AD6" s="4"/>
      <c r="AE6" s="4"/>
      <c r="AF6" s="4"/>
      <c r="AG6" s="4">
        <f>AB6+AC6</f>
        <v>0</v>
      </c>
      <c r="AH6" s="4">
        <f>SUM(AD6:AF6)</f>
        <v>0</v>
      </c>
      <c r="AI6" s="4">
        <f>AG6+AH6</f>
        <v>0</v>
      </c>
      <c r="AJ6" s="31">
        <v>2.5</v>
      </c>
      <c r="AK6" s="54">
        <v>0.17857142857142855</v>
      </c>
      <c r="AL6" s="31">
        <v>0</v>
      </c>
      <c r="AM6" s="4">
        <f>I6+Q6</f>
        <v>0</v>
      </c>
      <c r="AN6" s="70"/>
    </row>
    <row r="7" spans="1:40" ht="15.75" thickBot="1">
      <c r="A7" s="13">
        <v>2</v>
      </c>
      <c r="B7" s="11" t="s">
        <v>5</v>
      </c>
      <c r="C7" s="3" t="s">
        <v>45</v>
      </c>
      <c r="D7" s="4">
        <v>2</v>
      </c>
      <c r="E7" s="4">
        <v>4</v>
      </c>
      <c r="F7" s="22">
        <v>0</v>
      </c>
      <c r="G7" s="4">
        <v>0</v>
      </c>
      <c r="H7" s="4">
        <v>1</v>
      </c>
      <c r="I7" s="7">
        <f t="shared" ref="I7:I70" si="0">D7+E7+F7+G7+H7</f>
        <v>7</v>
      </c>
      <c r="J7" s="4" t="str">
        <f t="shared" ref="J7:J70" si="1">IF((D7+E7)&gt;=10,"položena","nije položena")</f>
        <v>nije položena</v>
      </c>
      <c r="K7" s="4" t="str">
        <f t="shared" ref="K7:K70" si="2">IF((F7+G7+H7)&gt;=12,"položene","nisu položene")</f>
        <v>nisu položene</v>
      </c>
      <c r="L7" s="4">
        <v>0</v>
      </c>
      <c r="M7" s="4">
        <v>0</v>
      </c>
      <c r="N7" s="22">
        <v>0</v>
      </c>
      <c r="O7" s="4">
        <v>0</v>
      </c>
      <c r="P7" s="4">
        <v>0</v>
      </c>
      <c r="Q7" s="7">
        <f t="shared" ref="Q7:Q70" si="3">SUM(L7:P7)</f>
        <v>0</v>
      </c>
      <c r="R7" s="4">
        <f t="shared" ref="R7:R70" si="4">SUM(L7:M7)</f>
        <v>0</v>
      </c>
      <c r="S7" s="4">
        <f t="shared" ref="S7:S70" si="5">SUM(N7:P7)</f>
        <v>0</v>
      </c>
      <c r="T7" s="4"/>
      <c r="U7" s="4"/>
      <c r="V7" s="22"/>
      <c r="W7" s="4"/>
      <c r="X7" s="4"/>
      <c r="Y7" s="31"/>
      <c r="Z7" s="31"/>
      <c r="AA7" s="31"/>
      <c r="AB7" s="4"/>
      <c r="AC7" s="4"/>
      <c r="AD7" s="4"/>
      <c r="AE7" s="4"/>
      <c r="AF7" s="4"/>
      <c r="AG7" s="4">
        <f t="shared" ref="AG7:AG70" si="6">AB7+AC7</f>
        <v>0</v>
      </c>
      <c r="AH7" s="4">
        <f t="shared" ref="AH7:AH70" si="7">SUM(AD7:AF7)</f>
        <v>0</v>
      </c>
      <c r="AI7" s="4">
        <f t="shared" ref="AI7:AI70" si="8">AG7+AH7</f>
        <v>0</v>
      </c>
      <c r="AJ7" s="31">
        <v>2.5</v>
      </c>
      <c r="AK7" s="54">
        <v>0.17857142857142855</v>
      </c>
      <c r="AL7" s="31">
        <v>0</v>
      </c>
      <c r="AM7" s="4">
        <f t="shared" ref="AM7" si="9">I7+Q7</f>
        <v>7</v>
      </c>
      <c r="AN7" s="70"/>
    </row>
    <row r="8" spans="1:40" ht="15.75" thickBot="1">
      <c r="A8" s="13">
        <v>3</v>
      </c>
      <c r="B8" s="11" t="s">
        <v>6</v>
      </c>
      <c r="C8" s="3" t="s">
        <v>46</v>
      </c>
      <c r="D8" s="4">
        <v>11</v>
      </c>
      <c r="E8" s="4">
        <v>8</v>
      </c>
      <c r="F8" s="22">
        <v>15</v>
      </c>
      <c r="G8" s="4">
        <v>5</v>
      </c>
      <c r="H8" s="4">
        <v>5</v>
      </c>
      <c r="I8" s="33">
        <f t="shared" si="0"/>
        <v>44</v>
      </c>
      <c r="J8" s="4" t="str">
        <f t="shared" si="1"/>
        <v>položena</v>
      </c>
      <c r="K8" s="4" t="str">
        <f t="shared" si="2"/>
        <v>položene</v>
      </c>
      <c r="L8" s="4">
        <v>5</v>
      </c>
      <c r="M8" s="4">
        <v>12</v>
      </c>
      <c r="N8" s="22">
        <v>5</v>
      </c>
      <c r="O8" s="4">
        <v>8</v>
      </c>
      <c r="P8" s="4">
        <v>10</v>
      </c>
      <c r="Q8" s="33">
        <f t="shared" si="3"/>
        <v>40</v>
      </c>
      <c r="R8" s="36">
        <f t="shared" si="4"/>
        <v>17</v>
      </c>
      <c r="S8" s="36">
        <f t="shared" si="5"/>
        <v>23</v>
      </c>
      <c r="T8" s="4"/>
      <c r="U8" s="4"/>
      <c r="V8" s="22"/>
      <c r="W8" s="4"/>
      <c r="X8" s="4"/>
      <c r="Y8" s="31"/>
      <c r="Z8" s="31"/>
      <c r="AA8" s="31"/>
      <c r="AB8" s="31"/>
      <c r="AC8" s="31"/>
      <c r="AD8" s="31"/>
      <c r="AE8" s="31"/>
      <c r="AF8" s="31"/>
      <c r="AG8" s="4">
        <f t="shared" si="6"/>
        <v>0</v>
      </c>
      <c r="AH8" s="4">
        <f t="shared" si="7"/>
        <v>0</v>
      </c>
      <c r="AI8" s="4">
        <f t="shared" si="8"/>
        <v>0</v>
      </c>
      <c r="AJ8" s="31">
        <v>2.5</v>
      </c>
      <c r="AK8" s="54">
        <v>2.5</v>
      </c>
      <c r="AL8" s="31">
        <v>5</v>
      </c>
      <c r="AM8" s="56">
        <f>I8+Q8+AJ8+AK8+AL8</f>
        <v>94</v>
      </c>
      <c r="AN8" s="70">
        <v>10</v>
      </c>
    </row>
    <row r="9" spans="1:40" ht="15.75" thickBot="1">
      <c r="A9" s="13">
        <v>4</v>
      </c>
      <c r="B9" s="11" t="s">
        <v>7</v>
      </c>
      <c r="C9" s="3" t="s">
        <v>47</v>
      </c>
      <c r="D9" s="4">
        <v>12</v>
      </c>
      <c r="E9" s="4">
        <v>8</v>
      </c>
      <c r="F9" s="22">
        <v>15</v>
      </c>
      <c r="G9" s="4">
        <v>4</v>
      </c>
      <c r="H9" s="4">
        <v>5</v>
      </c>
      <c r="I9" s="33">
        <f t="shared" si="0"/>
        <v>44</v>
      </c>
      <c r="J9" s="4" t="str">
        <f t="shared" si="1"/>
        <v>položena</v>
      </c>
      <c r="K9" s="4" t="str">
        <f t="shared" si="2"/>
        <v>položene</v>
      </c>
      <c r="L9" s="4">
        <v>0</v>
      </c>
      <c r="M9" s="4">
        <v>5</v>
      </c>
      <c r="N9" s="22">
        <v>4</v>
      </c>
      <c r="O9" s="4">
        <v>5</v>
      </c>
      <c r="P9" s="4">
        <v>1</v>
      </c>
      <c r="Q9" s="7">
        <f t="shared" si="3"/>
        <v>15</v>
      </c>
      <c r="R9" s="4">
        <f t="shared" si="4"/>
        <v>5</v>
      </c>
      <c r="S9" s="4">
        <f t="shared" si="5"/>
        <v>10</v>
      </c>
      <c r="T9" s="4"/>
      <c r="U9" s="4"/>
      <c r="V9" s="22"/>
      <c r="W9" s="4"/>
      <c r="X9" s="4"/>
      <c r="Y9" s="31"/>
      <c r="Z9" s="31"/>
      <c r="AA9" s="31"/>
      <c r="AB9" s="31">
        <v>5</v>
      </c>
      <c r="AC9" s="31">
        <v>15</v>
      </c>
      <c r="AD9" s="31">
        <v>7</v>
      </c>
      <c r="AE9" s="31">
        <v>8</v>
      </c>
      <c r="AF9" s="31">
        <v>5</v>
      </c>
      <c r="AG9" s="36">
        <f t="shared" si="6"/>
        <v>20</v>
      </c>
      <c r="AH9" s="36">
        <f t="shared" si="7"/>
        <v>20</v>
      </c>
      <c r="AI9" s="36">
        <f t="shared" si="8"/>
        <v>40</v>
      </c>
      <c r="AJ9" s="31">
        <v>2.5</v>
      </c>
      <c r="AK9" s="54">
        <v>2.5</v>
      </c>
      <c r="AL9" s="31">
        <v>5</v>
      </c>
      <c r="AM9" s="56">
        <f>I9+AI9+AJ9+AK9+AL9</f>
        <v>94</v>
      </c>
      <c r="AN9" s="70">
        <v>10</v>
      </c>
    </row>
    <row r="10" spans="1:40" ht="15.75" thickBot="1">
      <c r="A10" s="13">
        <v>5</v>
      </c>
      <c r="B10" s="11" t="s">
        <v>8</v>
      </c>
      <c r="C10" s="3" t="s">
        <v>48</v>
      </c>
      <c r="D10" s="4">
        <v>9</v>
      </c>
      <c r="E10" s="4">
        <v>3</v>
      </c>
      <c r="F10" s="22">
        <v>15</v>
      </c>
      <c r="G10" s="4">
        <v>5</v>
      </c>
      <c r="H10" s="4">
        <v>5</v>
      </c>
      <c r="I10" s="33">
        <f t="shared" si="0"/>
        <v>37</v>
      </c>
      <c r="J10" s="4" t="str">
        <f t="shared" si="1"/>
        <v>položena</v>
      </c>
      <c r="K10" s="4" t="str">
        <f t="shared" si="2"/>
        <v>položene</v>
      </c>
      <c r="L10" s="4">
        <v>6</v>
      </c>
      <c r="M10" s="4">
        <v>11</v>
      </c>
      <c r="N10" s="22">
        <v>5</v>
      </c>
      <c r="O10" s="4">
        <v>7</v>
      </c>
      <c r="P10" s="4">
        <v>1</v>
      </c>
      <c r="Q10" s="33">
        <f t="shared" si="3"/>
        <v>30</v>
      </c>
      <c r="R10" s="36">
        <f t="shared" si="4"/>
        <v>17</v>
      </c>
      <c r="S10" s="36">
        <f t="shared" si="5"/>
        <v>13</v>
      </c>
      <c r="T10" s="4"/>
      <c r="U10" s="4"/>
      <c r="V10" s="22"/>
      <c r="W10" s="4"/>
      <c r="X10" s="4"/>
      <c r="Y10" s="31"/>
      <c r="Z10" s="31"/>
      <c r="AA10" s="31"/>
      <c r="AB10" s="31"/>
      <c r="AC10" s="31"/>
      <c r="AD10" s="31"/>
      <c r="AE10" s="31"/>
      <c r="AF10" s="31"/>
      <c r="AG10" s="4">
        <f t="shared" si="6"/>
        <v>0</v>
      </c>
      <c r="AH10" s="4">
        <f t="shared" si="7"/>
        <v>0</v>
      </c>
      <c r="AI10" s="4">
        <f t="shared" si="8"/>
        <v>0</v>
      </c>
      <c r="AJ10" s="31">
        <v>2.2999999999999998</v>
      </c>
      <c r="AK10" s="54">
        <v>2.5</v>
      </c>
      <c r="AL10" s="31">
        <v>2.5</v>
      </c>
      <c r="AM10" s="56">
        <f>I10+Q10+AJ10+AK10+AL10</f>
        <v>74.3</v>
      </c>
      <c r="AN10" s="70">
        <v>8</v>
      </c>
    </row>
    <row r="11" spans="1:40" ht="15.75" thickBot="1">
      <c r="A11" s="13">
        <v>6</v>
      </c>
      <c r="B11" s="11" t="s">
        <v>9</v>
      </c>
      <c r="C11" s="3" t="s">
        <v>49</v>
      </c>
      <c r="D11" s="4">
        <v>12</v>
      </c>
      <c r="E11" s="4">
        <v>8</v>
      </c>
      <c r="F11" s="22">
        <v>15</v>
      </c>
      <c r="G11" s="4">
        <v>5</v>
      </c>
      <c r="H11" s="4">
        <v>5</v>
      </c>
      <c r="I11" s="33">
        <f t="shared" si="0"/>
        <v>45</v>
      </c>
      <c r="J11" s="4" t="str">
        <f t="shared" si="1"/>
        <v>položena</v>
      </c>
      <c r="K11" s="4" t="str">
        <f t="shared" si="2"/>
        <v>položene</v>
      </c>
      <c r="L11" s="4">
        <v>6</v>
      </c>
      <c r="M11" s="4">
        <v>14</v>
      </c>
      <c r="N11" s="22">
        <v>5</v>
      </c>
      <c r="O11" s="4">
        <v>4</v>
      </c>
      <c r="P11" s="4">
        <v>7</v>
      </c>
      <c r="Q11" s="33">
        <f t="shared" si="3"/>
        <v>36</v>
      </c>
      <c r="R11" s="36">
        <f t="shared" si="4"/>
        <v>20</v>
      </c>
      <c r="S11" s="36">
        <f t="shared" si="5"/>
        <v>16</v>
      </c>
      <c r="T11" s="4"/>
      <c r="U11" s="4"/>
      <c r="V11" s="22"/>
      <c r="W11" s="4"/>
      <c r="X11" s="4"/>
      <c r="Y11" s="31"/>
      <c r="Z11" s="31"/>
      <c r="AA11" s="31"/>
      <c r="AB11" s="31"/>
      <c r="AC11" s="31"/>
      <c r="AD11" s="31"/>
      <c r="AE11" s="31"/>
      <c r="AF11" s="31"/>
      <c r="AG11" s="4">
        <f t="shared" si="6"/>
        <v>0</v>
      </c>
      <c r="AH11" s="4">
        <f t="shared" si="7"/>
        <v>0</v>
      </c>
      <c r="AI11" s="4">
        <f t="shared" si="8"/>
        <v>0</v>
      </c>
      <c r="AJ11" s="31">
        <v>2.2999999999999998</v>
      </c>
      <c r="AK11" s="54">
        <v>2.5</v>
      </c>
      <c r="AL11" s="31">
        <v>5</v>
      </c>
      <c r="AM11" s="56">
        <f>I11+Q11+AJ11+AK11+AL11</f>
        <v>90.8</v>
      </c>
      <c r="AN11" s="70">
        <v>10</v>
      </c>
    </row>
    <row r="12" spans="1:40" ht="15.75" thickBot="1">
      <c r="A12" s="13">
        <v>7</v>
      </c>
      <c r="B12" s="11" t="s">
        <v>10</v>
      </c>
      <c r="C12" s="3" t="s">
        <v>50</v>
      </c>
      <c r="D12" s="4">
        <v>12</v>
      </c>
      <c r="E12" s="4">
        <v>8</v>
      </c>
      <c r="F12" s="22">
        <v>15</v>
      </c>
      <c r="G12" s="4">
        <v>5</v>
      </c>
      <c r="H12" s="4">
        <v>5</v>
      </c>
      <c r="I12" s="33">
        <f t="shared" si="0"/>
        <v>45</v>
      </c>
      <c r="J12" s="4" t="str">
        <f t="shared" si="1"/>
        <v>položena</v>
      </c>
      <c r="K12" s="4" t="str">
        <f t="shared" si="2"/>
        <v>položene</v>
      </c>
      <c r="L12" s="4">
        <v>6</v>
      </c>
      <c r="M12" s="4">
        <v>13</v>
      </c>
      <c r="N12" s="22">
        <v>5</v>
      </c>
      <c r="O12" s="4">
        <v>8</v>
      </c>
      <c r="P12" s="4">
        <v>11</v>
      </c>
      <c r="Q12" s="33">
        <f t="shared" si="3"/>
        <v>43</v>
      </c>
      <c r="R12" s="36">
        <f t="shared" si="4"/>
        <v>19</v>
      </c>
      <c r="S12" s="36">
        <f t="shared" si="5"/>
        <v>24</v>
      </c>
      <c r="T12" s="4"/>
      <c r="U12" s="4"/>
      <c r="V12" s="22"/>
      <c r="W12" s="4"/>
      <c r="X12" s="4"/>
      <c r="Y12" s="31"/>
      <c r="Z12" s="31"/>
      <c r="AA12" s="31"/>
      <c r="AB12" s="31"/>
      <c r="AC12" s="31"/>
      <c r="AD12" s="31"/>
      <c r="AE12" s="31"/>
      <c r="AF12" s="31"/>
      <c r="AG12" s="4">
        <f t="shared" si="6"/>
        <v>0</v>
      </c>
      <c r="AH12" s="4">
        <f t="shared" si="7"/>
        <v>0</v>
      </c>
      <c r="AI12" s="4">
        <f t="shared" si="8"/>
        <v>0</v>
      </c>
      <c r="AJ12" s="31">
        <v>2.1</v>
      </c>
      <c r="AK12" s="54">
        <v>2.1428571428571428</v>
      </c>
      <c r="AL12" s="31">
        <v>2.5</v>
      </c>
      <c r="AM12" s="56">
        <f>I12+Q12+AJ12+AK12+AL12</f>
        <v>94.742857142857133</v>
      </c>
      <c r="AN12" s="70">
        <v>10</v>
      </c>
    </row>
    <row r="13" spans="1:40" ht="15.75" thickBot="1">
      <c r="A13" s="13">
        <v>8</v>
      </c>
      <c r="B13" s="11" t="s">
        <v>11</v>
      </c>
      <c r="C13" s="3" t="s">
        <v>51</v>
      </c>
      <c r="D13" s="4">
        <v>12</v>
      </c>
      <c r="E13" s="4">
        <v>8</v>
      </c>
      <c r="F13" s="22">
        <v>15</v>
      </c>
      <c r="G13" s="4">
        <v>3</v>
      </c>
      <c r="H13" s="4">
        <v>5</v>
      </c>
      <c r="I13" s="33">
        <f t="shared" si="0"/>
        <v>43</v>
      </c>
      <c r="J13" s="4" t="str">
        <f t="shared" si="1"/>
        <v>položena</v>
      </c>
      <c r="K13" s="4" t="str">
        <f t="shared" si="2"/>
        <v>položene</v>
      </c>
      <c r="L13" s="4">
        <v>0</v>
      </c>
      <c r="M13" s="4">
        <v>0</v>
      </c>
      <c r="N13" s="22">
        <v>5</v>
      </c>
      <c r="O13" s="4">
        <v>8</v>
      </c>
      <c r="P13" s="4">
        <v>4</v>
      </c>
      <c r="Q13" s="7">
        <f t="shared" si="3"/>
        <v>17</v>
      </c>
      <c r="R13" s="4">
        <f t="shared" si="4"/>
        <v>0</v>
      </c>
      <c r="S13" s="4">
        <f t="shared" si="5"/>
        <v>17</v>
      </c>
      <c r="T13" s="4"/>
      <c r="U13" s="4"/>
      <c r="V13" s="22"/>
      <c r="W13" s="4"/>
      <c r="X13" s="4"/>
      <c r="Y13" s="31"/>
      <c r="Z13" s="31"/>
      <c r="AA13" s="31"/>
      <c r="AB13" s="31">
        <v>3</v>
      </c>
      <c r="AC13" s="31">
        <v>15</v>
      </c>
      <c r="AD13" s="31">
        <v>7</v>
      </c>
      <c r="AE13" s="31">
        <v>8</v>
      </c>
      <c r="AF13" s="31">
        <v>2</v>
      </c>
      <c r="AG13" s="36">
        <f t="shared" si="6"/>
        <v>18</v>
      </c>
      <c r="AH13" s="36">
        <f t="shared" si="7"/>
        <v>17</v>
      </c>
      <c r="AI13" s="36">
        <f t="shared" si="8"/>
        <v>35</v>
      </c>
      <c r="AJ13" s="31">
        <v>2.1</v>
      </c>
      <c r="AK13" s="54">
        <v>2.3214285714285716</v>
      </c>
      <c r="AL13" s="31">
        <v>5</v>
      </c>
      <c r="AM13" s="56">
        <f>I13+AI13+AJ13+AK13+AL13</f>
        <v>87.421428571428564</v>
      </c>
      <c r="AN13" s="70">
        <v>9</v>
      </c>
    </row>
    <row r="14" spans="1:40" ht="15.75" thickBot="1">
      <c r="A14" s="13">
        <v>9</v>
      </c>
      <c r="B14" s="11" t="s">
        <v>12</v>
      </c>
      <c r="C14" s="3" t="s">
        <v>52</v>
      </c>
      <c r="D14" s="4">
        <v>3</v>
      </c>
      <c r="E14" s="4">
        <v>7</v>
      </c>
      <c r="F14" s="22">
        <v>6</v>
      </c>
      <c r="G14" s="4">
        <v>2</v>
      </c>
      <c r="H14" s="4">
        <v>5</v>
      </c>
      <c r="I14" s="33">
        <f t="shared" si="0"/>
        <v>23</v>
      </c>
      <c r="J14" s="4" t="str">
        <f t="shared" si="1"/>
        <v>položena</v>
      </c>
      <c r="K14" s="4" t="str">
        <f t="shared" si="2"/>
        <v>položene</v>
      </c>
      <c r="L14" s="4">
        <v>0</v>
      </c>
      <c r="M14" s="4">
        <v>0</v>
      </c>
      <c r="N14" s="22">
        <v>1</v>
      </c>
      <c r="O14" s="4">
        <v>2</v>
      </c>
      <c r="P14" s="4">
        <v>0</v>
      </c>
      <c r="Q14" s="7">
        <f t="shared" si="3"/>
        <v>3</v>
      </c>
      <c r="R14" s="4">
        <f t="shared" si="4"/>
        <v>0</v>
      </c>
      <c r="S14" s="4">
        <f t="shared" si="5"/>
        <v>3</v>
      </c>
      <c r="T14" s="4"/>
      <c r="U14" s="4"/>
      <c r="V14" s="22"/>
      <c r="W14" s="4"/>
      <c r="X14" s="4"/>
      <c r="Y14" s="31"/>
      <c r="Z14" s="31"/>
      <c r="AA14" s="31"/>
      <c r="AB14" s="31"/>
      <c r="AC14" s="31"/>
      <c r="AD14" s="31"/>
      <c r="AE14" s="31"/>
      <c r="AF14" s="31"/>
      <c r="AG14" s="4">
        <f t="shared" si="6"/>
        <v>0</v>
      </c>
      <c r="AH14" s="4">
        <f t="shared" si="7"/>
        <v>0</v>
      </c>
      <c r="AI14" s="4">
        <f t="shared" si="8"/>
        <v>0</v>
      </c>
      <c r="AJ14" s="31">
        <v>2.5</v>
      </c>
      <c r="AK14" s="54">
        <v>2.1428571428571428</v>
      </c>
      <c r="AL14" s="31">
        <v>2.5</v>
      </c>
      <c r="AM14" s="4">
        <f t="shared" ref="AM13:AM74" si="10">I14+Q14</f>
        <v>26</v>
      </c>
      <c r="AN14" s="70"/>
    </row>
    <row r="15" spans="1:40" ht="15.75" thickBot="1">
      <c r="A15" s="13">
        <v>10</v>
      </c>
      <c r="B15" s="11" t="s">
        <v>13</v>
      </c>
      <c r="C15" s="3" t="s">
        <v>53</v>
      </c>
      <c r="D15" s="4">
        <v>9</v>
      </c>
      <c r="E15" s="4">
        <v>6</v>
      </c>
      <c r="F15" s="22">
        <v>15</v>
      </c>
      <c r="G15" s="4">
        <v>2</v>
      </c>
      <c r="H15" s="4">
        <v>5</v>
      </c>
      <c r="I15" s="33">
        <f t="shared" si="0"/>
        <v>37</v>
      </c>
      <c r="J15" s="4" t="str">
        <f t="shared" si="1"/>
        <v>položena</v>
      </c>
      <c r="K15" s="4" t="str">
        <f t="shared" si="2"/>
        <v>položene</v>
      </c>
      <c r="L15" s="4">
        <v>0</v>
      </c>
      <c r="M15" s="4">
        <v>1</v>
      </c>
      <c r="N15" s="22">
        <v>3</v>
      </c>
      <c r="O15" s="4">
        <v>8</v>
      </c>
      <c r="P15" s="4">
        <v>1</v>
      </c>
      <c r="Q15" s="7">
        <f t="shared" si="3"/>
        <v>13</v>
      </c>
      <c r="R15" s="4">
        <f t="shared" si="4"/>
        <v>1</v>
      </c>
      <c r="S15" s="4">
        <f t="shared" si="5"/>
        <v>12</v>
      </c>
      <c r="T15" s="4"/>
      <c r="U15" s="4"/>
      <c r="V15" s="22"/>
      <c r="W15" s="4"/>
      <c r="X15" s="4"/>
      <c r="Y15" s="31"/>
      <c r="Z15" s="31"/>
      <c r="AA15" s="31"/>
      <c r="AB15" s="31">
        <v>5</v>
      </c>
      <c r="AC15" s="31">
        <v>15</v>
      </c>
      <c r="AD15" s="31">
        <v>7</v>
      </c>
      <c r="AE15" s="31">
        <v>6</v>
      </c>
      <c r="AF15" s="31">
        <v>0</v>
      </c>
      <c r="AG15" s="36">
        <f t="shared" si="6"/>
        <v>20</v>
      </c>
      <c r="AH15" s="36">
        <f t="shared" si="7"/>
        <v>13</v>
      </c>
      <c r="AI15" s="36">
        <f t="shared" si="8"/>
        <v>33</v>
      </c>
      <c r="AJ15" s="31">
        <v>2.5</v>
      </c>
      <c r="AK15" s="54">
        <v>2.5</v>
      </c>
      <c r="AL15" s="31">
        <v>5</v>
      </c>
      <c r="AM15" s="56">
        <f>I15+AI15+AJ15+AK15+AL15</f>
        <v>80</v>
      </c>
      <c r="AN15" s="70">
        <v>9</v>
      </c>
    </row>
    <row r="16" spans="1:40" ht="15.75" thickBot="1">
      <c r="A16" s="13">
        <v>11</v>
      </c>
      <c r="B16" s="11" t="s">
        <v>14</v>
      </c>
      <c r="C16" s="3" t="s">
        <v>54</v>
      </c>
      <c r="D16" s="4">
        <v>9</v>
      </c>
      <c r="E16" s="4">
        <v>7</v>
      </c>
      <c r="F16" s="22">
        <v>13</v>
      </c>
      <c r="G16" s="4">
        <v>2</v>
      </c>
      <c r="H16" s="4">
        <v>1</v>
      </c>
      <c r="I16" s="33">
        <f t="shared" si="0"/>
        <v>32</v>
      </c>
      <c r="J16" s="4" t="str">
        <f t="shared" si="1"/>
        <v>položena</v>
      </c>
      <c r="K16" s="4" t="str">
        <f t="shared" si="2"/>
        <v>položene</v>
      </c>
      <c r="L16" s="4">
        <v>2</v>
      </c>
      <c r="M16" s="4">
        <v>2</v>
      </c>
      <c r="N16" s="22">
        <v>5</v>
      </c>
      <c r="O16" s="4">
        <v>8</v>
      </c>
      <c r="P16" s="4">
        <v>0</v>
      </c>
      <c r="Q16" s="7">
        <f t="shared" si="3"/>
        <v>17</v>
      </c>
      <c r="R16" s="4">
        <f t="shared" si="4"/>
        <v>4</v>
      </c>
      <c r="S16" s="36">
        <f t="shared" si="5"/>
        <v>13</v>
      </c>
      <c r="T16" s="4"/>
      <c r="U16" s="4"/>
      <c r="V16" s="22"/>
      <c r="W16" s="4"/>
      <c r="X16" s="4"/>
      <c r="Y16" s="31"/>
      <c r="Z16" s="31"/>
      <c r="AA16" s="31"/>
      <c r="AB16" s="31">
        <v>4</v>
      </c>
      <c r="AC16" s="31">
        <v>13</v>
      </c>
      <c r="AD16" s="31">
        <v>6</v>
      </c>
      <c r="AE16" s="31">
        <v>1</v>
      </c>
      <c r="AF16" s="31">
        <v>5</v>
      </c>
      <c r="AG16" s="36">
        <f t="shared" si="6"/>
        <v>17</v>
      </c>
      <c r="AH16" s="36">
        <f t="shared" si="7"/>
        <v>12</v>
      </c>
      <c r="AI16" s="36">
        <f t="shared" si="8"/>
        <v>29</v>
      </c>
      <c r="AJ16" s="31">
        <v>2.2999999999999998</v>
      </c>
      <c r="AK16" s="54">
        <v>2.3214285714285716</v>
      </c>
      <c r="AL16" s="31">
        <v>2.5</v>
      </c>
      <c r="AM16" s="56">
        <f>I16+AI16+AJ16+AK16+AL16</f>
        <v>68.121428571428567</v>
      </c>
      <c r="AN16" s="70">
        <v>7</v>
      </c>
    </row>
    <row r="17" spans="1:40" ht="15.75" thickBot="1">
      <c r="A17" s="13">
        <v>12</v>
      </c>
      <c r="B17" s="11" t="s">
        <v>15</v>
      </c>
      <c r="C17" s="3" t="s">
        <v>55</v>
      </c>
      <c r="D17" s="4">
        <v>12</v>
      </c>
      <c r="E17" s="4">
        <v>8</v>
      </c>
      <c r="F17" s="22">
        <v>15</v>
      </c>
      <c r="G17" s="4">
        <v>5</v>
      </c>
      <c r="H17" s="4">
        <v>5</v>
      </c>
      <c r="I17" s="33">
        <f t="shared" si="0"/>
        <v>45</v>
      </c>
      <c r="J17" s="4" t="str">
        <f t="shared" si="1"/>
        <v>položena</v>
      </c>
      <c r="K17" s="4" t="str">
        <f t="shared" si="2"/>
        <v>položene</v>
      </c>
      <c r="L17" s="4">
        <v>6</v>
      </c>
      <c r="M17" s="4">
        <v>14</v>
      </c>
      <c r="N17" s="22">
        <v>5</v>
      </c>
      <c r="O17" s="4">
        <v>8</v>
      </c>
      <c r="P17" s="4">
        <v>11</v>
      </c>
      <c r="Q17" s="33">
        <f t="shared" si="3"/>
        <v>44</v>
      </c>
      <c r="R17" s="36">
        <f t="shared" si="4"/>
        <v>20</v>
      </c>
      <c r="S17" s="36">
        <f t="shared" si="5"/>
        <v>24</v>
      </c>
      <c r="T17" s="4"/>
      <c r="U17" s="4"/>
      <c r="V17" s="22"/>
      <c r="W17" s="4"/>
      <c r="X17" s="4"/>
      <c r="Y17" s="31"/>
      <c r="Z17" s="31"/>
      <c r="AA17" s="31"/>
      <c r="AB17" s="31"/>
      <c r="AC17" s="31"/>
      <c r="AD17" s="31"/>
      <c r="AE17" s="31"/>
      <c r="AF17" s="31"/>
      <c r="AG17" s="4">
        <f t="shared" si="6"/>
        <v>0</v>
      </c>
      <c r="AH17" s="4">
        <f t="shared" si="7"/>
        <v>0</v>
      </c>
      <c r="AI17" s="4">
        <f t="shared" si="8"/>
        <v>0</v>
      </c>
      <c r="AJ17" s="31">
        <v>2.5</v>
      </c>
      <c r="AK17" s="54">
        <v>2.5</v>
      </c>
      <c r="AL17" s="31">
        <v>2.5</v>
      </c>
      <c r="AM17" s="56">
        <f>I17+Q17+AJ17+AK17+AL17</f>
        <v>96.5</v>
      </c>
      <c r="AN17" s="70">
        <v>10</v>
      </c>
    </row>
    <row r="18" spans="1:40" ht="15.75" thickBot="1">
      <c r="A18" s="13">
        <v>13</v>
      </c>
      <c r="B18" s="11" t="s">
        <v>16</v>
      </c>
      <c r="C18" s="3" t="s">
        <v>56</v>
      </c>
      <c r="D18" s="4">
        <v>10</v>
      </c>
      <c r="E18" s="4">
        <v>7</v>
      </c>
      <c r="F18" s="22">
        <v>14</v>
      </c>
      <c r="G18" s="4">
        <v>5</v>
      </c>
      <c r="H18" s="4">
        <v>5</v>
      </c>
      <c r="I18" s="33">
        <f t="shared" si="0"/>
        <v>41</v>
      </c>
      <c r="J18" s="4" t="str">
        <f t="shared" si="1"/>
        <v>položena</v>
      </c>
      <c r="K18" s="4" t="str">
        <f t="shared" si="2"/>
        <v>položene</v>
      </c>
      <c r="L18" s="4">
        <v>4</v>
      </c>
      <c r="M18" s="4">
        <v>7</v>
      </c>
      <c r="N18" s="22">
        <v>5</v>
      </c>
      <c r="O18" s="4">
        <v>4</v>
      </c>
      <c r="P18" s="4">
        <v>9</v>
      </c>
      <c r="Q18" s="33">
        <f t="shared" si="3"/>
        <v>29</v>
      </c>
      <c r="R18" s="36">
        <f t="shared" si="4"/>
        <v>11</v>
      </c>
      <c r="S18" s="36">
        <f t="shared" si="5"/>
        <v>18</v>
      </c>
      <c r="T18" s="4"/>
      <c r="U18" s="4"/>
      <c r="V18" s="22"/>
      <c r="W18" s="4"/>
      <c r="X18" s="4"/>
      <c r="Y18" s="31"/>
      <c r="Z18" s="31"/>
      <c r="AA18" s="31"/>
      <c r="AB18" s="31"/>
      <c r="AC18" s="31"/>
      <c r="AD18" s="31"/>
      <c r="AE18" s="31"/>
      <c r="AF18" s="31"/>
      <c r="AG18" s="4">
        <f t="shared" si="6"/>
        <v>0</v>
      </c>
      <c r="AH18" s="4">
        <f t="shared" si="7"/>
        <v>0</v>
      </c>
      <c r="AI18" s="4">
        <f t="shared" si="8"/>
        <v>0</v>
      </c>
      <c r="AJ18" s="31">
        <v>2.5</v>
      </c>
      <c r="AK18" s="54">
        <v>2.5</v>
      </c>
      <c r="AL18" s="31">
        <v>5</v>
      </c>
      <c r="AM18" s="56">
        <f>I18+Q18+AJ18+AK18+AL18</f>
        <v>80</v>
      </c>
      <c r="AN18" s="70">
        <v>9</v>
      </c>
    </row>
    <row r="19" spans="1:40" ht="15.75" thickBot="1">
      <c r="A19" s="13">
        <v>14</v>
      </c>
      <c r="B19" s="11" t="s">
        <v>17</v>
      </c>
      <c r="C19" s="3" t="s">
        <v>57</v>
      </c>
      <c r="D19" s="4">
        <v>9</v>
      </c>
      <c r="E19" s="4">
        <v>8</v>
      </c>
      <c r="F19" s="22">
        <v>15</v>
      </c>
      <c r="G19" s="4">
        <v>5</v>
      </c>
      <c r="H19" s="4">
        <v>5</v>
      </c>
      <c r="I19" s="33">
        <f t="shared" si="0"/>
        <v>42</v>
      </c>
      <c r="J19" s="4" t="str">
        <f t="shared" si="1"/>
        <v>položena</v>
      </c>
      <c r="K19" s="4" t="str">
        <f t="shared" si="2"/>
        <v>položene</v>
      </c>
      <c r="L19" s="4">
        <v>2</v>
      </c>
      <c r="M19" s="4">
        <v>3</v>
      </c>
      <c r="N19" s="22">
        <v>4</v>
      </c>
      <c r="O19" s="4">
        <v>8</v>
      </c>
      <c r="P19" s="4">
        <v>9</v>
      </c>
      <c r="Q19" s="7">
        <f t="shared" si="3"/>
        <v>26</v>
      </c>
      <c r="R19" s="4">
        <f t="shared" si="4"/>
        <v>5</v>
      </c>
      <c r="S19" s="36">
        <f t="shared" si="5"/>
        <v>21</v>
      </c>
      <c r="T19" s="4"/>
      <c r="U19" s="4"/>
      <c r="V19" s="22"/>
      <c r="W19" s="4"/>
      <c r="X19" s="4"/>
      <c r="Y19" s="31"/>
      <c r="Z19" s="31"/>
      <c r="AA19" s="31"/>
      <c r="AB19" s="31">
        <v>4</v>
      </c>
      <c r="AC19" s="31">
        <v>15</v>
      </c>
      <c r="AD19" s="31">
        <v>7</v>
      </c>
      <c r="AE19" s="31">
        <v>8</v>
      </c>
      <c r="AF19" s="31">
        <v>5</v>
      </c>
      <c r="AG19" s="36">
        <f t="shared" si="6"/>
        <v>19</v>
      </c>
      <c r="AH19" s="36">
        <f t="shared" si="7"/>
        <v>20</v>
      </c>
      <c r="AI19" s="36">
        <f t="shared" si="8"/>
        <v>39</v>
      </c>
      <c r="AJ19" s="31">
        <v>2.5</v>
      </c>
      <c r="AK19" s="54">
        <v>2.5</v>
      </c>
      <c r="AL19" s="31">
        <v>5</v>
      </c>
      <c r="AM19" s="56">
        <f>I19+AI19+AJ19+AK19+AL19</f>
        <v>91</v>
      </c>
      <c r="AN19" s="70">
        <v>10</v>
      </c>
    </row>
    <row r="20" spans="1:40" ht="15.75" thickBot="1">
      <c r="A20" s="13">
        <v>15</v>
      </c>
      <c r="B20" s="11" t="s">
        <v>18</v>
      </c>
      <c r="C20" s="3" t="s">
        <v>58</v>
      </c>
      <c r="D20" s="4">
        <v>8</v>
      </c>
      <c r="E20" s="4">
        <v>8</v>
      </c>
      <c r="F20" s="22">
        <v>14</v>
      </c>
      <c r="G20" s="4">
        <v>2</v>
      </c>
      <c r="H20" s="4">
        <v>5</v>
      </c>
      <c r="I20" s="33">
        <f t="shared" si="0"/>
        <v>37</v>
      </c>
      <c r="J20" s="4" t="str">
        <f t="shared" si="1"/>
        <v>položena</v>
      </c>
      <c r="K20" s="4" t="str">
        <f t="shared" si="2"/>
        <v>položene</v>
      </c>
      <c r="L20" s="4">
        <v>0</v>
      </c>
      <c r="M20" s="4">
        <v>1</v>
      </c>
      <c r="N20" s="22">
        <v>5</v>
      </c>
      <c r="O20" s="4">
        <v>5</v>
      </c>
      <c r="P20" s="4">
        <v>2</v>
      </c>
      <c r="Q20" s="7">
        <f t="shared" si="3"/>
        <v>13</v>
      </c>
      <c r="R20" s="4">
        <f t="shared" si="4"/>
        <v>1</v>
      </c>
      <c r="S20" s="36">
        <f t="shared" si="5"/>
        <v>12</v>
      </c>
      <c r="T20" s="4"/>
      <c r="U20" s="4"/>
      <c r="V20" s="22"/>
      <c r="W20" s="4"/>
      <c r="X20" s="4"/>
      <c r="Y20" s="31"/>
      <c r="Z20" s="31"/>
      <c r="AA20" s="31"/>
      <c r="AB20" s="31">
        <v>0</v>
      </c>
      <c r="AC20" s="31">
        <v>15</v>
      </c>
      <c r="AD20" s="31">
        <v>7</v>
      </c>
      <c r="AE20" s="31">
        <v>0</v>
      </c>
      <c r="AF20" s="31">
        <v>5</v>
      </c>
      <c r="AG20" s="36">
        <f t="shared" si="6"/>
        <v>15</v>
      </c>
      <c r="AH20" s="36">
        <f t="shared" si="7"/>
        <v>12</v>
      </c>
      <c r="AI20" s="36">
        <f t="shared" si="8"/>
        <v>27</v>
      </c>
      <c r="AJ20" s="31">
        <v>2.1</v>
      </c>
      <c r="AK20" s="54">
        <v>2.3214285714285716</v>
      </c>
      <c r="AL20" s="31">
        <v>2.5</v>
      </c>
      <c r="AM20" s="56">
        <f>I20+AI20+AJ20+AK20+AL20</f>
        <v>70.921428571428564</v>
      </c>
      <c r="AN20" s="70">
        <v>8</v>
      </c>
    </row>
    <row r="21" spans="1:40" ht="15.75" thickBot="1">
      <c r="A21" s="13">
        <v>16</v>
      </c>
      <c r="B21" s="11" t="s">
        <v>19</v>
      </c>
      <c r="C21" s="3" t="s">
        <v>59</v>
      </c>
      <c r="D21" s="4">
        <v>9</v>
      </c>
      <c r="E21" s="4">
        <v>4</v>
      </c>
      <c r="F21" s="22">
        <v>13</v>
      </c>
      <c r="G21" s="4">
        <v>2</v>
      </c>
      <c r="H21" s="4">
        <v>1</v>
      </c>
      <c r="I21" s="33">
        <f t="shared" si="0"/>
        <v>29</v>
      </c>
      <c r="J21" s="4" t="str">
        <f t="shared" si="1"/>
        <v>položena</v>
      </c>
      <c r="K21" s="4" t="str">
        <f t="shared" si="2"/>
        <v>položene</v>
      </c>
      <c r="L21" s="4">
        <v>3</v>
      </c>
      <c r="M21" s="4">
        <v>5</v>
      </c>
      <c r="N21" s="22">
        <v>0</v>
      </c>
      <c r="O21" s="4">
        <v>2</v>
      </c>
      <c r="P21" s="4">
        <v>0</v>
      </c>
      <c r="Q21" s="7">
        <f t="shared" si="3"/>
        <v>10</v>
      </c>
      <c r="R21" s="4">
        <f t="shared" si="4"/>
        <v>8</v>
      </c>
      <c r="S21" s="4">
        <f t="shared" si="5"/>
        <v>2</v>
      </c>
      <c r="T21" s="4"/>
      <c r="U21" s="4"/>
      <c r="V21" s="22"/>
      <c r="W21" s="4"/>
      <c r="X21" s="4"/>
      <c r="Y21" s="31"/>
      <c r="Z21" s="31"/>
      <c r="AA21" s="31"/>
      <c r="AB21" s="31">
        <v>1</v>
      </c>
      <c r="AC21" s="31">
        <v>12.5</v>
      </c>
      <c r="AD21" s="31">
        <v>7</v>
      </c>
      <c r="AE21" s="31">
        <v>4</v>
      </c>
      <c r="AF21" s="31">
        <v>0</v>
      </c>
      <c r="AG21" s="36">
        <f t="shared" si="6"/>
        <v>13.5</v>
      </c>
      <c r="AH21" s="36">
        <f t="shared" si="7"/>
        <v>11</v>
      </c>
      <c r="AI21" s="36">
        <f t="shared" si="8"/>
        <v>24.5</v>
      </c>
      <c r="AJ21" s="31">
        <v>1.5</v>
      </c>
      <c r="AK21" s="54">
        <v>2.5</v>
      </c>
      <c r="AL21" s="31">
        <v>2.5</v>
      </c>
      <c r="AM21" s="56">
        <f>I21+AI21+AJ21+AK21+AL21</f>
        <v>60</v>
      </c>
      <c r="AN21" s="70">
        <v>7</v>
      </c>
    </row>
    <row r="22" spans="1:40" ht="15.75" thickBot="1">
      <c r="A22" s="13">
        <v>17</v>
      </c>
      <c r="B22" s="11" t="s">
        <v>20</v>
      </c>
      <c r="C22" s="3" t="s">
        <v>60</v>
      </c>
      <c r="D22" s="4">
        <v>6</v>
      </c>
      <c r="E22" s="4">
        <v>4</v>
      </c>
      <c r="F22" s="22">
        <v>6</v>
      </c>
      <c r="G22" s="4">
        <v>4</v>
      </c>
      <c r="H22" s="4">
        <v>3</v>
      </c>
      <c r="I22" s="33">
        <f t="shared" si="0"/>
        <v>23</v>
      </c>
      <c r="J22" s="4" t="str">
        <f t="shared" si="1"/>
        <v>položena</v>
      </c>
      <c r="K22" s="4" t="str">
        <f t="shared" si="2"/>
        <v>položene</v>
      </c>
      <c r="L22" s="4">
        <v>0</v>
      </c>
      <c r="M22" s="4">
        <v>0</v>
      </c>
      <c r="N22" s="22">
        <v>1</v>
      </c>
      <c r="O22" s="4">
        <v>2</v>
      </c>
      <c r="P22" s="4">
        <v>0</v>
      </c>
      <c r="Q22" s="7">
        <f t="shared" si="3"/>
        <v>3</v>
      </c>
      <c r="R22" s="4">
        <f t="shared" si="4"/>
        <v>0</v>
      </c>
      <c r="S22" s="4">
        <f t="shared" si="5"/>
        <v>3</v>
      </c>
      <c r="T22" s="4"/>
      <c r="U22" s="4"/>
      <c r="V22" s="22"/>
      <c r="W22" s="4"/>
      <c r="X22" s="4"/>
      <c r="Y22" s="31"/>
      <c r="Z22" s="31"/>
      <c r="AA22" s="31"/>
      <c r="AB22" s="31">
        <v>2</v>
      </c>
      <c r="AC22" s="31">
        <v>7</v>
      </c>
      <c r="AD22" s="31">
        <v>3</v>
      </c>
      <c r="AE22" s="31">
        <v>0</v>
      </c>
      <c r="AF22" s="31">
        <v>2</v>
      </c>
      <c r="AG22" s="4">
        <f t="shared" si="6"/>
        <v>9</v>
      </c>
      <c r="AH22" s="4">
        <f t="shared" si="7"/>
        <v>5</v>
      </c>
      <c r="AI22" s="4">
        <f t="shared" si="8"/>
        <v>14</v>
      </c>
      <c r="AJ22" s="31">
        <v>2.5</v>
      </c>
      <c r="AK22" s="54">
        <v>1.6071428571428572</v>
      </c>
      <c r="AL22" s="31">
        <v>2.5</v>
      </c>
      <c r="AM22" s="4">
        <f t="shared" si="10"/>
        <v>26</v>
      </c>
      <c r="AN22" s="70"/>
    </row>
    <row r="23" spans="1:40" ht="15.75" thickBot="1">
      <c r="A23" s="13">
        <v>18</v>
      </c>
      <c r="B23" s="11" t="s">
        <v>21</v>
      </c>
      <c r="C23" s="3" t="s">
        <v>61</v>
      </c>
      <c r="D23" s="4">
        <v>7</v>
      </c>
      <c r="E23" s="4">
        <v>4</v>
      </c>
      <c r="F23" s="22">
        <v>9</v>
      </c>
      <c r="G23" s="4">
        <v>3</v>
      </c>
      <c r="H23" s="4">
        <v>1</v>
      </c>
      <c r="I23" s="33">
        <f t="shared" si="0"/>
        <v>24</v>
      </c>
      <c r="J23" s="4" t="str">
        <f t="shared" si="1"/>
        <v>položena</v>
      </c>
      <c r="K23" s="4" t="str">
        <f t="shared" si="2"/>
        <v>položene</v>
      </c>
      <c r="L23" s="4">
        <v>0</v>
      </c>
      <c r="M23" s="4">
        <v>0</v>
      </c>
      <c r="N23" s="22">
        <v>0</v>
      </c>
      <c r="O23" s="4">
        <v>0</v>
      </c>
      <c r="P23" s="4">
        <v>0</v>
      </c>
      <c r="Q23" s="7">
        <f t="shared" si="3"/>
        <v>0</v>
      </c>
      <c r="R23" s="4">
        <f t="shared" si="4"/>
        <v>0</v>
      </c>
      <c r="S23" s="4">
        <f t="shared" si="5"/>
        <v>0</v>
      </c>
      <c r="T23" s="4"/>
      <c r="U23" s="4"/>
      <c r="V23" s="22"/>
      <c r="W23" s="4"/>
      <c r="X23" s="4"/>
      <c r="Y23" s="31"/>
      <c r="Z23" s="31"/>
      <c r="AA23" s="31"/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4">
        <f t="shared" si="6"/>
        <v>0</v>
      </c>
      <c r="AH23" s="4">
        <f t="shared" si="7"/>
        <v>0</v>
      </c>
      <c r="AI23" s="4">
        <f t="shared" si="8"/>
        <v>0</v>
      </c>
      <c r="AJ23" s="31">
        <v>2.2999999999999998</v>
      </c>
      <c r="AK23" s="54">
        <v>1.6071428571428572</v>
      </c>
      <c r="AL23" s="31">
        <v>0</v>
      </c>
      <c r="AM23" s="4">
        <f t="shared" si="10"/>
        <v>24</v>
      </c>
      <c r="AN23" s="70"/>
    </row>
    <row r="24" spans="1:40" ht="15.75" thickBot="1">
      <c r="A24" s="13">
        <v>19</v>
      </c>
      <c r="B24" s="11" t="s">
        <v>22</v>
      </c>
      <c r="C24" s="3" t="s">
        <v>62</v>
      </c>
      <c r="D24" s="4">
        <v>3</v>
      </c>
      <c r="E24" s="4">
        <v>3</v>
      </c>
      <c r="F24" s="22">
        <v>0</v>
      </c>
      <c r="G24" s="4">
        <v>2</v>
      </c>
      <c r="H24" s="4">
        <v>1</v>
      </c>
      <c r="I24" s="7">
        <f t="shared" si="0"/>
        <v>9</v>
      </c>
      <c r="J24" s="4" t="str">
        <f t="shared" si="1"/>
        <v>nije položena</v>
      </c>
      <c r="K24" s="4" t="str">
        <f t="shared" si="2"/>
        <v>nisu položene</v>
      </c>
      <c r="L24" s="4">
        <v>0</v>
      </c>
      <c r="M24" s="4">
        <v>0</v>
      </c>
      <c r="N24" s="22">
        <v>0</v>
      </c>
      <c r="O24" s="4">
        <v>2</v>
      </c>
      <c r="P24" s="4">
        <v>0</v>
      </c>
      <c r="Q24" s="7">
        <f t="shared" si="3"/>
        <v>2</v>
      </c>
      <c r="R24" s="4">
        <f t="shared" si="4"/>
        <v>0</v>
      </c>
      <c r="S24" s="4">
        <f t="shared" si="5"/>
        <v>2</v>
      </c>
      <c r="T24" s="4"/>
      <c r="U24" s="4"/>
      <c r="V24" s="22"/>
      <c r="W24" s="4"/>
      <c r="X24" s="4"/>
      <c r="Y24" s="31"/>
      <c r="Z24" s="31"/>
      <c r="AA24" s="31"/>
      <c r="AB24" s="31">
        <v>3</v>
      </c>
      <c r="AC24" s="31">
        <v>5</v>
      </c>
      <c r="AD24" s="31">
        <v>5</v>
      </c>
      <c r="AE24" s="31">
        <v>0</v>
      </c>
      <c r="AF24" s="31">
        <v>0</v>
      </c>
      <c r="AG24" s="4">
        <f t="shared" si="6"/>
        <v>8</v>
      </c>
      <c r="AH24" s="4">
        <f t="shared" si="7"/>
        <v>5</v>
      </c>
      <c r="AI24" s="4">
        <f t="shared" si="8"/>
        <v>13</v>
      </c>
      <c r="AJ24" s="31">
        <v>1.9</v>
      </c>
      <c r="AK24" s="54">
        <v>2.5</v>
      </c>
      <c r="AL24" s="31">
        <v>5</v>
      </c>
      <c r="AM24" s="4">
        <f t="shared" si="10"/>
        <v>11</v>
      </c>
      <c r="AN24" s="70"/>
    </row>
    <row r="25" spans="1:40" ht="15.75" thickBot="1">
      <c r="A25" s="13">
        <v>20</v>
      </c>
      <c r="B25" s="11" t="s">
        <v>23</v>
      </c>
      <c r="C25" s="3" t="s">
        <v>63</v>
      </c>
      <c r="D25" s="4">
        <v>12</v>
      </c>
      <c r="E25" s="4">
        <v>4</v>
      </c>
      <c r="F25" s="22">
        <v>4</v>
      </c>
      <c r="G25" s="4">
        <v>2</v>
      </c>
      <c r="H25" s="4">
        <v>1</v>
      </c>
      <c r="I25" s="7">
        <f t="shared" si="0"/>
        <v>23</v>
      </c>
      <c r="J25" s="4" t="str">
        <f t="shared" si="1"/>
        <v>položena</v>
      </c>
      <c r="K25" s="4" t="str">
        <f t="shared" si="2"/>
        <v>nisu položene</v>
      </c>
      <c r="L25" s="4">
        <v>0</v>
      </c>
      <c r="M25" s="4">
        <v>3</v>
      </c>
      <c r="N25" s="22">
        <v>5</v>
      </c>
      <c r="O25" s="4">
        <v>6</v>
      </c>
      <c r="P25" s="4">
        <v>0</v>
      </c>
      <c r="Q25" s="7">
        <f t="shared" si="3"/>
        <v>14</v>
      </c>
      <c r="R25" s="4">
        <f t="shared" si="4"/>
        <v>3</v>
      </c>
      <c r="S25" s="4">
        <f t="shared" si="5"/>
        <v>11</v>
      </c>
      <c r="T25" s="4"/>
      <c r="U25" s="4"/>
      <c r="V25" s="22"/>
      <c r="W25" s="4"/>
      <c r="X25" s="4"/>
      <c r="Y25" s="31"/>
      <c r="Z25" s="31"/>
      <c r="AA25" s="31"/>
      <c r="AB25" s="31">
        <v>3</v>
      </c>
      <c r="AC25" s="31">
        <v>12</v>
      </c>
      <c r="AD25" s="31">
        <v>7</v>
      </c>
      <c r="AE25" s="31">
        <v>8</v>
      </c>
      <c r="AF25" s="31">
        <v>5</v>
      </c>
      <c r="AG25" s="36">
        <f t="shared" si="6"/>
        <v>15</v>
      </c>
      <c r="AH25" s="36">
        <f t="shared" si="7"/>
        <v>20</v>
      </c>
      <c r="AI25" s="36">
        <f t="shared" si="8"/>
        <v>35</v>
      </c>
      <c r="AJ25" s="31">
        <v>0.7</v>
      </c>
      <c r="AK25" s="54">
        <v>2.1428571428571428</v>
      </c>
      <c r="AL25" s="31">
        <v>0</v>
      </c>
      <c r="AM25" s="4">
        <f t="shared" si="10"/>
        <v>37</v>
      </c>
      <c r="AN25" s="70"/>
    </row>
    <row r="26" spans="1:40" ht="15.75" thickBot="1">
      <c r="A26" s="13">
        <v>21</v>
      </c>
      <c r="B26" s="11" t="s">
        <v>24</v>
      </c>
      <c r="C26" s="3" t="s">
        <v>64</v>
      </c>
      <c r="D26" s="4">
        <v>3</v>
      </c>
      <c r="E26" s="4">
        <v>2</v>
      </c>
      <c r="F26" s="22">
        <v>0</v>
      </c>
      <c r="G26" s="4">
        <v>0</v>
      </c>
      <c r="H26" s="4">
        <v>0</v>
      </c>
      <c r="I26" s="7">
        <f t="shared" si="0"/>
        <v>5</v>
      </c>
      <c r="J26" s="4" t="str">
        <f t="shared" si="1"/>
        <v>nije položena</v>
      </c>
      <c r="K26" s="4" t="str">
        <f t="shared" si="2"/>
        <v>nisu položene</v>
      </c>
      <c r="L26" s="4"/>
      <c r="M26" s="4"/>
      <c r="N26" s="22"/>
      <c r="O26" s="4"/>
      <c r="P26" s="4"/>
      <c r="Q26" s="7">
        <f t="shared" si="3"/>
        <v>0</v>
      </c>
      <c r="R26" s="4">
        <f t="shared" si="4"/>
        <v>0</v>
      </c>
      <c r="S26" s="4">
        <f t="shared" si="5"/>
        <v>0</v>
      </c>
      <c r="T26" s="4"/>
      <c r="U26" s="4"/>
      <c r="V26" s="22"/>
      <c r="W26" s="4"/>
      <c r="X26" s="4"/>
      <c r="Y26" s="31"/>
      <c r="Z26" s="31"/>
      <c r="AA26" s="31"/>
      <c r="AB26" s="31"/>
      <c r="AC26" s="31"/>
      <c r="AD26" s="31"/>
      <c r="AE26" s="31"/>
      <c r="AF26" s="31"/>
      <c r="AG26" s="4">
        <f t="shared" si="6"/>
        <v>0</v>
      </c>
      <c r="AH26" s="4">
        <f t="shared" si="7"/>
        <v>0</v>
      </c>
      <c r="AI26" s="4">
        <f t="shared" si="8"/>
        <v>0</v>
      </c>
      <c r="AJ26" s="31">
        <v>1.7</v>
      </c>
      <c r="AK26" s="54">
        <v>2.5</v>
      </c>
      <c r="AL26" s="31">
        <v>0</v>
      </c>
      <c r="AM26" s="4">
        <f t="shared" si="10"/>
        <v>5</v>
      </c>
      <c r="AN26" s="70"/>
    </row>
    <row r="27" spans="1:40" ht="15.75" thickBot="1">
      <c r="A27" s="13">
        <v>22</v>
      </c>
      <c r="B27" s="11" t="s">
        <v>25</v>
      </c>
      <c r="C27" s="3" t="s">
        <v>65</v>
      </c>
      <c r="D27" s="4">
        <v>7</v>
      </c>
      <c r="E27" s="4">
        <v>8</v>
      </c>
      <c r="F27" s="22">
        <v>0</v>
      </c>
      <c r="G27" s="4">
        <v>2</v>
      </c>
      <c r="H27" s="4">
        <v>1</v>
      </c>
      <c r="I27" s="7">
        <f t="shared" si="0"/>
        <v>18</v>
      </c>
      <c r="J27" s="4" t="str">
        <f t="shared" si="1"/>
        <v>položena</v>
      </c>
      <c r="K27" s="4" t="str">
        <f t="shared" si="2"/>
        <v>nisu položene</v>
      </c>
      <c r="L27" s="4"/>
      <c r="M27" s="4"/>
      <c r="N27" s="22"/>
      <c r="O27" s="4"/>
      <c r="P27" s="4"/>
      <c r="Q27" s="7">
        <f t="shared" si="3"/>
        <v>0</v>
      </c>
      <c r="R27" s="4">
        <f t="shared" si="4"/>
        <v>0</v>
      </c>
      <c r="S27" s="4">
        <f t="shared" si="5"/>
        <v>0</v>
      </c>
      <c r="T27" s="4">
        <v>2</v>
      </c>
      <c r="U27" s="4">
        <v>4</v>
      </c>
      <c r="V27" s="22">
        <v>0</v>
      </c>
      <c r="W27" s="4">
        <v>0</v>
      </c>
      <c r="X27" s="4">
        <v>0</v>
      </c>
      <c r="Y27" s="31">
        <f t="shared" ref="Y27:Y55" si="11">T27+U27</f>
        <v>6</v>
      </c>
      <c r="Z27" s="31">
        <f t="shared" ref="Z27:Z55" si="12">SUM(V27:X27)</f>
        <v>0</v>
      </c>
      <c r="AA27" s="31">
        <f t="shared" ref="AA27:AA55" si="13">Y27+Z27</f>
        <v>6</v>
      </c>
      <c r="AB27" s="31"/>
      <c r="AC27" s="31"/>
      <c r="AD27" s="31"/>
      <c r="AE27" s="31"/>
      <c r="AF27" s="31"/>
      <c r="AG27" s="4">
        <f t="shared" si="6"/>
        <v>0</v>
      </c>
      <c r="AH27" s="4">
        <f t="shared" si="7"/>
        <v>0</v>
      </c>
      <c r="AI27" s="4">
        <f t="shared" si="8"/>
        <v>0</v>
      </c>
      <c r="AJ27" s="31">
        <v>1.1000000000000001</v>
      </c>
      <c r="AK27" s="54">
        <v>1.4285714285714284</v>
      </c>
      <c r="AL27" s="31">
        <v>2.5</v>
      </c>
      <c r="AM27" s="4">
        <f t="shared" si="10"/>
        <v>18</v>
      </c>
      <c r="AN27" s="70"/>
    </row>
    <row r="28" spans="1:40" ht="15.75" thickBot="1">
      <c r="A28" s="13">
        <v>23</v>
      </c>
      <c r="B28" s="11" t="s">
        <v>26</v>
      </c>
      <c r="C28" s="3" t="s">
        <v>66</v>
      </c>
      <c r="D28" s="4">
        <v>9</v>
      </c>
      <c r="E28" s="4">
        <v>7</v>
      </c>
      <c r="F28" s="22">
        <v>15</v>
      </c>
      <c r="G28" s="4">
        <v>2</v>
      </c>
      <c r="H28" s="4">
        <v>1</v>
      </c>
      <c r="I28" s="33">
        <f t="shared" si="0"/>
        <v>34</v>
      </c>
      <c r="J28" s="4" t="str">
        <f t="shared" si="1"/>
        <v>položena</v>
      </c>
      <c r="K28" s="4" t="str">
        <f t="shared" si="2"/>
        <v>položene</v>
      </c>
      <c r="L28" s="4">
        <v>0</v>
      </c>
      <c r="M28" s="4">
        <v>3</v>
      </c>
      <c r="N28" s="22">
        <v>5</v>
      </c>
      <c r="O28" s="4">
        <v>6</v>
      </c>
      <c r="P28" s="4">
        <v>0</v>
      </c>
      <c r="Q28" s="7">
        <f t="shared" si="3"/>
        <v>14</v>
      </c>
      <c r="R28" s="4">
        <f t="shared" si="4"/>
        <v>3</v>
      </c>
      <c r="S28" s="4">
        <f t="shared" si="5"/>
        <v>11</v>
      </c>
      <c r="T28" s="4"/>
      <c r="U28" s="4"/>
      <c r="V28" s="22"/>
      <c r="W28" s="4"/>
      <c r="X28" s="4"/>
      <c r="Y28" s="31"/>
      <c r="Z28" s="31"/>
      <c r="AA28" s="31"/>
      <c r="AB28" s="31">
        <v>5</v>
      </c>
      <c r="AC28" s="31">
        <v>15</v>
      </c>
      <c r="AD28" s="31">
        <v>7</v>
      </c>
      <c r="AE28" s="31">
        <v>6</v>
      </c>
      <c r="AF28" s="31">
        <v>5</v>
      </c>
      <c r="AG28" s="36">
        <f t="shared" si="6"/>
        <v>20</v>
      </c>
      <c r="AH28" s="36">
        <f t="shared" si="7"/>
        <v>18</v>
      </c>
      <c r="AI28" s="36">
        <f t="shared" si="8"/>
        <v>38</v>
      </c>
      <c r="AJ28" s="31">
        <v>2.2999999999999998</v>
      </c>
      <c r="AK28" s="54">
        <v>2.3214285714285716</v>
      </c>
      <c r="AL28" s="31">
        <v>0</v>
      </c>
      <c r="AM28" s="56">
        <f>I28+AI28+AJ28+AK28+AL28</f>
        <v>76.621428571428567</v>
      </c>
      <c r="AN28" s="70">
        <v>8</v>
      </c>
    </row>
    <row r="29" spans="1:40" ht="15.75" thickBot="1">
      <c r="A29" s="13">
        <v>24</v>
      </c>
      <c r="B29" s="11" t="s">
        <v>27</v>
      </c>
      <c r="C29" s="3" t="s">
        <v>67</v>
      </c>
      <c r="D29" s="4">
        <v>0</v>
      </c>
      <c r="E29" s="4">
        <v>8</v>
      </c>
      <c r="F29" s="22">
        <v>0</v>
      </c>
      <c r="G29" s="4">
        <v>0</v>
      </c>
      <c r="H29" s="4">
        <v>5</v>
      </c>
      <c r="I29" s="7">
        <f t="shared" si="0"/>
        <v>13</v>
      </c>
      <c r="J29" s="4" t="str">
        <f t="shared" si="1"/>
        <v>nije položena</v>
      </c>
      <c r="K29" s="4" t="str">
        <f t="shared" si="2"/>
        <v>nisu položene</v>
      </c>
      <c r="L29" s="4"/>
      <c r="M29" s="4"/>
      <c r="N29" s="22"/>
      <c r="O29" s="4"/>
      <c r="P29" s="4"/>
      <c r="Q29" s="7">
        <f t="shared" si="3"/>
        <v>0</v>
      </c>
      <c r="R29" s="4">
        <f t="shared" si="4"/>
        <v>0</v>
      </c>
      <c r="S29" s="4">
        <f t="shared" si="5"/>
        <v>0</v>
      </c>
      <c r="T29" s="4"/>
      <c r="U29" s="4"/>
      <c r="V29" s="22"/>
      <c r="W29" s="4"/>
      <c r="X29" s="4"/>
      <c r="Y29" s="31"/>
      <c r="Z29" s="31"/>
      <c r="AA29" s="31"/>
      <c r="AB29" s="31"/>
      <c r="AC29" s="31"/>
      <c r="AD29" s="31"/>
      <c r="AE29" s="31"/>
      <c r="AF29" s="31"/>
      <c r="AG29" s="4">
        <f t="shared" si="6"/>
        <v>0</v>
      </c>
      <c r="AH29" s="4">
        <f t="shared" si="7"/>
        <v>0</v>
      </c>
      <c r="AI29" s="4">
        <f t="shared" si="8"/>
        <v>0</v>
      </c>
      <c r="AJ29" s="31">
        <v>0.3</v>
      </c>
      <c r="AK29" s="54">
        <v>1.4285714285714284</v>
      </c>
      <c r="AL29" s="31">
        <v>0</v>
      </c>
      <c r="AM29" s="4">
        <f t="shared" si="10"/>
        <v>13</v>
      </c>
      <c r="AN29" s="70"/>
    </row>
    <row r="30" spans="1:40" ht="15.75" thickBot="1">
      <c r="A30" s="13">
        <v>25</v>
      </c>
      <c r="B30" s="11" t="s">
        <v>28</v>
      </c>
      <c r="C30" s="3" t="s">
        <v>68</v>
      </c>
      <c r="D30" s="4">
        <v>12</v>
      </c>
      <c r="E30" s="4">
        <v>7</v>
      </c>
      <c r="F30" s="22">
        <v>11</v>
      </c>
      <c r="G30" s="4">
        <v>2</v>
      </c>
      <c r="H30" s="4">
        <v>5</v>
      </c>
      <c r="I30" s="33">
        <f t="shared" si="0"/>
        <v>37</v>
      </c>
      <c r="J30" s="4" t="str">
        <f t="shared" si="1"/>
        <v>položena</v>
      </c>
      <c r="K30" s="4" t="str">
        <f t="shared" si="2"/>
        <v>položene</v>
      </c>
      <c r="L30" s="4">
        <v>0</v>
      </c>
      <c r="M30" s="4">
        <v>0</v>
      </c>
      <c r="N30" s="22">
        <v>0</v>
      </c>
      <c r="O30" s="4">
        <v>0</v>
      </c>
      <c r="P30" s="4">
        <v>0</v>
      </c>
      <c r="Q30" s="7">
        <f t="shared" si="3"/>
        <v>0</v>
      </c>
      <c r="R30" s="4">
        <f t="shared" si="4"/>
        <v>0</v>
      </c>
      <c r="S30" s="4">
        <f t="shared" si="5"/>
        <v>0</v>
      </c>
      <c r="T30" s="4"/>
      <c r="U30" s="4"/>
      <c r="V30" s="22"/>
      <c r="W30" s="4"/>
      <c r="X30" s="4"/>
      <c r="Y30" s="31"/>
      <c r="Z30" s="31"/>
      <c r="AA30" s="31"/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4">
        <f t="shared" si="6"/>
        <v>0</v>
      </c>
      <c r="AH30" s="4">
        <f t="shared" si="7"/>
        <v>0</v>
      </c>
      <c r="AI30" s="4">
        <f t="shared" si="8"/>
        <v>0</v>
      </c>
      <c r="AJ30" s="31">
        <v>2.5</v>
      </c>
      <c r="AK30" s="54">
        <v>2.1428571428571428</v>
      </c>
      <c r="AL30" s="31">
        <v>5</v>
      </c>
      <c r="AM30" s="4">
        <f t="shared" si="10"/>
        <v>37</v>
      </c>
      <c r="AN30" s="70"/>
    </row>
    <row r="31" spans="1:40" ht="15.75" thickBot="1">
      <c r="A31" s="13">
        <v>26</v>
      </c>
      <c r="B31" s="11" t="s">
        <v>29</v>
      </c>
      <c r="C31" s="3" t="s">
        <v>69</v>
      </c>
      <c r="D31" s="4">
        <v>2</v>
      </c>
      <c r="E31" s="4">
        <v>4</v>
      </c>
      <c r="F31" s="22">
        <v>0</v>
      </c>
      <c r="G31" s="4">
        <v>0</v>
      </c>
      <c r="H31" s="4">
        <v>0</v>
      </c>
      <c r="I31" s="7">
        <f t="shared" si="0"/>
        <v>6</v>
      </c>
      <c r="J31" s="4" t="str">
        <f t="shared" si="1"/>
        <v>nije položena</v>
      </c>
      <c r="K31" s="4" t="str">
        <f t="shared" si="2"/>
        <v>nisu položene</v>
      </c>
      <c r="L31" s="4">
        <v>0</v>
      </c>
      <c r="M31" s="4">
        <v>0</v>
      </c>
      <c r="N31" s="22">
        <v>0</v>
      </c>
      <c r="O31" s="4">
        <v>0</v>
      </c>
      <c r="P31" s="4">
        <v>0</v>
      </c>
      <c r="Q31" s="7">
        <f t="shared" si="3"/>
        <v>0</v>
      </c>
      <c r="R31" s="4">
        <f t="shared" si="4"/>
        <v>0</v>
      </c>
      <c r="S31" s="4">
        <f t="shared" si="5"/>
        <v>0</v>
      </c>
      <c r="T31" s="4"/>
      <c r="U31" s="4"/>
      <c r="V31" s="22"/>
      <c r="W31" s="4"/>
      <c r="X31" s="4"/>
      <c r="Y31" s="31"/>
      <c r="Z31" s="31"/>
      <c r="AA31" s="31"/>
      <c r="AB31" s="31"/>
      <c r="AC31" s="31"/>
      <c r="AD31" s="31"/>
      <c r="AE31" s="31"/>
      <c r="AF31" s="31"/>
      <c r="AG31" s="4">
        <f t="shared" si="6"/>
        <v>0</v>
      </c>
      <c r="AH31" s="4">
        <f t="shared" si="7"/>
        <v>0</v>
      </c>
      <c r="AI31" s="4">
        <f t="shared" si="8"/>
        <v>0</v>
      </c>
      <c r="AJ31" s="31">
        <v>0.2</v>
      </c>
      <c r="AK31" s="54">
        <v>0.8928571428571429</v>
      </c>
      <c r="AL31" s="31">
        <v>0</v>
      </c>
      <c r="AM31" s="4">
        <f t="shared" si="10"/>
        <v>6</v>
      </c>
      <c r="AN31" s="70"/>
    </row>
    <row r="32" spans="1:40" ht="15.75" thickBot="1">
      <c r="A32" s="13">
        <v>27</v>
      </c>
      <c r="B32" s="11" t="s">
        <v>30</v>
      </c>
      <c r="C32" s="3" t="s">
        <v>70</v>
      </c>
      <c r="D32" s="4">
        <v>6</v>
      </c>
      <c r="E32" s="4">
        <v>7</v>
      </c>
      <c r="F32" s="22">
        <v>15</v>
      </c>
      <c r="G32" s="4">
        <v>2</v>
      </c>
      <c r="H32" s="4">
        <v>1</v>
      </c>
      <c r="I32" s="33">
        <f t="shared" si="0"/>
        <v>31</v>
      </c>
      <c r="J32" s="4" t="str">
        <f t="shared" si="1"/>
        <v>položena</v>
      </c>
      <c r="K32" s="4" t="str">
        <f t="shared" si="2"/>
        <v>položene</v>
      </c>
      <c r="L32" s="4">
        <v>1</v>
      </c>
      <c r="M32" s="4">
        <v>1</v>
      </c>
      <c r="N32" s="22">
        <v>5</v>
      </c>
      <c r="O32" s="4">
        <v>8</v>
      </c>
      <c r="P32" s="4">
        <v>2</v>
      </c>
      <c r="Q32" s="7">
        <f t="shared" si="3"/>
        <v>17</v>
      </c>
      <c r="R32" s="4">
        <f t="shared" si="4"/>
        <v>2</v>
      </c>
      <c r="S32" s="36">
        <f t="shared" si="5"/>
        <v>15</v>
      </c>
      <c r="T32" s="4"/>
      <c r="U32" s="4"/>
      <c r="V32" s="22"/>
      <c r="W32" s="4"/>
      <c r="X32" s="4"/>
      <c r="Y32" s="31"/>
      <c r="Z32" s="31"/>
      <c r="AA32" s="31"/>
      <c r="AB32" s="31">
        <v>1</v>
      </c>
      <c r="AC32" s="31">
        <v>10</v>
      </c>
      <c r="AD32" s="31">
        <v>7</v>
      </c>
      <c r="AE32" s="31">
        <v>3</v>
      </c>
      <c r="AF32" s="31">
        <v>2</v>
      </c>
      <c r="AG32" s="36">
        <f t="shared" si="6"/>
        <v>11</v>
      </c>
      <c r="AH32" s="36">
        <f t="shared" si="7"/>
        <v>12</v>
      </c>
      <c r="AI32" s="36">
        <f t="shared" si="8"/>
        <v>23</v>
      </c>
      <c r="AJ32" s="31">
        <v>2.2999999999999998</v>
      </c>
      <c r="AK32" s="54">
        <v>2.3214285714285716</v>
      </c>
      <c r="AL32" s="31">
        <v>0</v>
      </c>
      <c r="AM32" s="56">
        <f>I32+AI32+AJ32+AK32+AL32</f>
        <v>58.621428571428567</v>
      </c>
      <c r="AN32" s="70">
        <v>6</v>
      </c>
    </row>
    <row r="33" spans="1:40" ht="15.75" thickBot="1">
      <c r="A33" s="13">
        <v>28</v>
      </c>
      <c r="B33" s="11" t="s">
        <v>31</v>
      </c>
      <c r="C33" s="3" t="s">
        <v>71</v>
      </c>
      <c r="D33" s="4">
        <v>2</v>
      </c>
      <c r="E33" s="4">
        <v>0</v>
      </c>
      <c r="F33" s="22">
        <v>0</v>
      </c>
      <c r="G33" s="4">
        <v>0</v>
      </c>
      <c r="H33" s="4">
        <v>1</v>
      </c>
      <c r="I33" s="7">
        <f t="shared" si="0"/>
        <v>3</v>
      </c>
      <c r="J33" s="4" t="str">
        <f t="shared" si="1"/>
        <v>nije položena</v>
      </c>
      <c r="K33" s="4" t="str">
        <f t="shared" si="2"/>
        <v>nisu položene</v>
      </c>
      <c r="L33" s="4"/>
      <c r="M33" s="4"/>
      <c r="N33" s="22"/>
      <c r="O33" s="4"/>
      <c r="P33" s="4"/>
      <c r="Q33" s="7">
        <f t="shared" si="3"/>
        <v>0</v>
      </c>
      <c r="R33" s="4">
        <f t="shared" si="4"/>
        <v>0</v>
      </c>
      <c r="S33" s="4">
        <f t="shared" si="5"/>
        <v>0</v>
      </c>
      <c r="T33" s="4"/>
      <c r="U33" s="4"/>
      <c r="V33" s="22"/>
      <c r="W33" s="4"/>
      <c r="X33" s="4"/>
      <c r="Y33" s="31"/>
      <c r="Z33" s="31"/>
      <c r="AA33" s="31"/>
      <c r="AB33" s="31"/>
      <c r="AC33" s="31"/>
      <c r="AD33" s="31"/>
      <c r="AE33" s="31"/>
      <c r="AF33" s="31"/>
      <c r="AG33" s="4">
        <f t="shared" si="6"/>
        <v>0</v>
      </c>
      <c r="AH33" s="4">
        <f t="shared" si="7"/>
        <v>0</v>
      </c>
      <c r="AI33" s="4">
        <f t="shared" si="8"/>
        <v>0</v>
      </c>
      <c r="AJ33" s="31">
        <v>0.9</v>
      </c>
      <c r="AK33" s="54">
        <v>0.5357142857142857</v>
      </c>
      <c r="AL33" s="31">
        <v>0</v>
      </c>
      <c r="AM33" s="4">
        <f t="shared" si="10"/>
        <v>3</v>
      </c>
      <c r="AN33" s="70"/>
    </row>
    <row r="34" spans="1:40" ht="15.75" thickBot="1">
      <c r="A34" s="13">
        <v>29</v>
      </c>
      <c r="B34" s="11" t="s">
        <v>32</v>
      </c>
      <c r="C34" s="3" t="s">
        <v>72</v>
      </c>
      <c r="D34" s="4">
        <v>0</v>
      </c>
      <c r="E34" s="4">
        <v>3</v>
      </c>
      <c r="F34" s="22">
        <v>0</v>
      </c>
      <c r="G34" s="4">
        <v>0</v>
      </c>
      <c r="H34" s="4">
        <v>1</v>
      </c>
      <c r="I34" s="7">
        <f t="shared" si="0"/>
        <v>4</v>
      </c>
      <c r="J34" s="4" t="str">
        <f t="shared" si="1"/>
        <v>nije položena</v>
      </c>
      <c r="K34" s="4" t="str">
        <f t="shared" si="2"/>
        <v>nisu položene</v>
      </c>
      <c r="L34" s="4">
        <v>0</v>
      </c>
      <c r="M34" s="4">
        <v>0</v>
      </c>
      <c r="N34" s="22">
        <v>0</v>
      </c>
      <c r="O34" s="4">
        <v>0</v>
      </c>
      <c r="P34" s="4">
        <v>0</v>
      </c>
      <c r="Q34" s="7">
        <f t="shared" si="3"/>
        <v>0</v>
      </c>
      <c r="R34" s="4">
        <f t="shared" si="4"/>
        <v>0</v>
      </c>
      <c r="S34" s="4">
        <f t="shared" si="5"/>
        <v>0</v>
      </c>
      <c r="T34" s="4"/>
      <c r="U34" s="4"/>
      <c r="V34" s="22"/>
      <c r="W34" s="4"/>
      <c r="X34" s="4"/>
      <c r="Y34" s="31"/>
      <c r="Z34" s="31"/>
      <c r="AA34" s="31"/>
      <c r="AB34" s="31"/>
      <c r="AC34" s="31"/>
      <c r="AD34" s="31"/>
      <c r="AE34" s="31"/>
      <c r="AF34" s="31"/>
      <c r="AG34" s="4">
        <f t="shared" si="6"/>
        <v>0</v>
      </c>
      <c r="AH34" s="4">
        <f t="shared" si="7"/>
        <v>0</v>
      </c>
      <c r="AI34" s="4">
        <f t="shared" si="8"/>
        <v>0</v>
      </c>
      <c r="AJ34" s="31">
        <v>0</v>
      </c>
      <c r="AK34" s="54">
        <v>2.1428571428571428</v>
      </c>
      <c r="AL34" s="31">
        <v>2.5</v>
      </c>
      <c r="AM34" s="4">
        <f t="shared" si="10"/>
        <v>4</v>
      </c>
      <c r="AN34" s="70"/>
    </row>
    <row r="35" spans="1:40" ht="15.75" thickBot="1">
      <c r="A35" s="13">
        <v>30</v>
      </c>
      <c r="B35" s="11" t="s">
        <v>33</v>
      </c>
      <c r="C35" s="3" t="s">
        <v>73</v>
      </c>
      <c r="D35" s="4">
        <v>7</v>
      </c>
      <c r="E35" s="4">
        <v>1</v>
      </c>
      <c r="F35" s="22">
        <v>7</v>
      </c>
      <c r="G35" s="4">
        <v>2</v>
      </c>
      <c r="H35" s="4">
        <v>1</v>
      </c>
      <c r="I35" s="7">
        <f t="shared" si="0"/>
        <v>18</v>
      </c>
      <c r="J35" s="4" t="str">
        <f t="shared" si="1"/>
        <v>nije položena</v>
      </c>
      <c r="K35" s="4" t="str">
        <f t="shared" si="2"/>
        <v>nisu položene</v>
      </c>
      <c r="L35" s="4"/>
      <c r="M35" s="4"/>
      <c r="N35" s="22"/>
      <c r="O35" s="4"/>
      <c r="P35" s="4"/>
      <c r="Q35" s="7">
        <f t="shared" si="3"/>
        <v>0</v>
      </c>
      <c r="R35" s="4">
        <f t="shared" si="4"/>
        <v>0</v>
      </c>
      <c r="S35" s="4">
        <f t="shared" si="5"/>
        <v>0</v>
      </c>
      <c r="T35" s="4"/>
      <c r="U35" s="4"/>
      <c r="V35" s="22"/>
      <c r="W35" s="4"/>
      <c r="X35" s="4"/>
      <c r="Y35" s="31"/>
      <c r="Z35" s="31"/>
      <c r="AA35" s="31"/>
      <c r="AB35" s="31"/>
      <c r="AC35" s="31"/>
      <c r="AD35" s="31"/>
      <c r="AE35" s="31"/>
      <c r="AF35" s="31"/>
      <c r="AG35" s="4">
        <f t="shared" si="6"/>
        <v>0</v>
      </c>
      <c r="AH35" s="4">
        <f t="shared" si="7"/>
        <v>0</v>
      </c>
      <c r="AI35" s="4">
        <f t="shared" si="8"/>
        <v>0</v>
      </c>
      <c r="AJ35" s="31">
        <v>1.9</v>
      </c>
      <c r="AK35" s="54">
        <v>1.7857142857142858</v>
      </c>
      <c r="AL35" s="31">
        <v>2.5</v>
      </c>
      <c r="AM35" s="4">
        <f t="shared" si="10"/>
        <v>18</v>
      </c>
      <c r="AN35" s="70"/>
    </row>
    <row r="36" spans="1:40" ht="15.75" thickBot="1">
      <c r="A36" s="13">
        <v>31</v>
      </c>
      <c r="B36" s="11" t="s">
        <v>34</v>
      </c>
      <c r="C36" s="3" t="s">
        <v>74</v>
      </c>
      <c r="D36" s="4">
        <v>6</v>
      </c>
      <c r="E36" s="4">
        <v>4</v>
      </c>
      <c r="F36" s="22">
        <v>10</v>
      </c>
      <c r="G36" s="4">
        <v>2</v>
      </c>
      <c r="H36" s="4">
        <v>1</v>
      </c>
      <c r="I36" s="33">
        <f t="shared" si="0"/>
        <v>23</v>
      </c>
      <c r="J36" s="4" t="str">
        <f t="shared" si="1"/>
        <v>položena</v>
      </c>
      <c r="K36" s="4" t="str">
        <f t="shared" si="2"/>
        <v>položene</v>
      </c>
      <c r="L36" s="4"/>
      <c r="M36" s="4"/>
      <c r="N36" s="22"/>
      <c r="O36" s="4"/>
      <c r="P36" s="4"/>
      <c r="Q36" s="7">
        <f t="shared" si="3"/>
        <v>0</v>
      </c>
      <c r="R36" s="4">
        <f t="shared" si="4"/>
        <v>0</v>
      </c>
      <c r="S36" s="4">
        <f t="shared" si="5"/>
        <v>0</v>
      </c>
      <c r="T36" s="4"/>
      <c r="U36" s="4"/>
      <c r="V36" s="22"/>
      <c r="W36" s="4"/>
      <c r="X36" s="4"/>
      <c r="Y36" s="31"/>
      <c r="Z36" s="31"/>
      <c r="AA36" s="31"/>
      <c r="AB36" s="31">
        <v>1</v>
      </c>
      <c r="AC36" s="31">
        <v>8</v>
      </c>
      <c r="AD36" s="31">
        <v>3</v>
      </c>
      <c r="AE36" s="31">
        <v>0</v>
      </c>
      <c r="AF36" s="31">
        <v>2</v>
      </c>
      <c r="AG36" s="4">
        <f t="shared" si="6"/>
        <v>9</v>
      </c>
      <c r="AH36" s="4">
        <f t="shared" si="7"/>
        <v>5</v>
      </c>
      <c r="AI36" s="4">
        <f t="shared" si="8"/>
        <v>14</v>
      </c>
      <c r="AJ36" s="31">
        <v>1.5</v>
      </c>
      <c r="AK36" s="54">
        <v>2.5</v>
      </c>
      <c r="AL36" s="31">
        <v>2.5</v>
      </c>
      <c r="AM36" s="4">
        <f t="shared" si="10"/>
        <v>23</v>
      </c>
      <c r="AN36" s="70"/>
    </row>
    <row r="37" spans="1:40" ht="15.75" thickBot="1">
      <c r="A37" s="13">
        <v>32</v>
      </c>
      <c r="B37" s="11" t="s">
        <v>35</v>
      </c>
      <c r="C37" s="3" t="s">
        <v>75</v>
      </c>
      <c r="D37" s="4">
        <v>9</v>
      </c>
      <c r="E37" s="4">
        <v>1</v>
      </c>
      <c r="F37" s="22">
        <v>0</v>
      </c>
      <c r="G37" s="4">
        <v>1</v>
      </c>
      <c r="H37" s="4">
        <v>0</v>
      </c>
      <c r="I37" s="7">
        <f t="shared" si="0"/>
        <v>11</v>
      </c>
      <c r="J37" s="4" t="str">
        <f t="shared" si="1"/>
        <v>položena</v>
      </c>
      <c r="K37" s="4" t="str">
        <f t="shared" si="2"/>
        <v>nisu položene</v>
      </c>
      <c r="L37" s="4">
        <v>0</v>
      </c>
      <c r="M37" s="4">
        <v>14</v>
      </c>
      <c r="N37" s="22">
        <v>3</v>
      </c>
      <c r="O37" s="4">
        <v>2</v>
      </c>
      <c r="P37" s="4">
        <v>4</v>
      </c>
      <c r="Q37" s="7">
        <f t="shared" si="3"/>
        <v>23</v>
      </c>
      <c r="R37" s="36">
        <f t="shared" si="4"/>
        <v>14</v>
      </c>
      <c r="S37" s="4">
        <f t="shared" si="5"/>
        <v>9</v>
      </c>
      <c r="T37" s="4"/>
      <c r="U37" s="4"/>
      <c r="V37" s="22"/>
      <c r="W37" s="4"/>
      <c r="X37" s="4"/>
      <c r="Y37" s="31"/>
      <c r="Z37" s="31"/>
      <c r="AA37" s="31"/>
      <c r="AB37" s="31">
        <v>0</v>
      </c>
      <c r="AC37" s="31">
        <v>15</v>
      </c>
      <c r="AD37" s="31">
        <v>7</v>
      </c>
      <c r="AE37" s="31">
        <v>8</v>
      </c>
      <c r="AF37" s="31">
        <v>0</v>
      </c>
      <c r="AG37" s="36">
        <f t="shared" si="6"/>
        <v>15</v>
      </c>
      <c r="AH37" s="36">
        <f t="shared" si="7"/>
        <v>15</v>
      </c>
      <c r="AI37" s="36">
        <f t="shared" si="8"/>
        <v>30</v>
      </c>
      <c r="AJ37" s="31">
        <v>2.5</v>
      </c>
      <c r="AK37" s="54">
        <v>1.7857142857142858</v>
      </c>
      <c r="AL37" s="31">
        <v>5</v>
      </c>
      <c r="AM37" s="4">
        <f t="shared" si="10"/>
        <v>34</v>
      </c>
      <c r="AN37" s="70"/>
    </row>
    <row r="38" spans="1:40" ht="15.75" thickBot="1">
      <c r="A38" s="13">
        <v>33</v>
      </c>
      <c r="B38" s="11" t="s">
        <v>36</v>
      </c>
      <c r="C38" s="3" t="s">
        <v>76</v>
      </c>
      <c r="D38" s="4">
        <v>7</v>
      </c>
      <c r="E38" s="4">
        <v>1</v>
      </c>
      <c r="F38" s="22">
        <v>0</v>
      </c>
      <c r="G38" s="4">
        <v>0</v>
      </c>
      <c r="H38" s="4">
        <v>1</v>
      </c>
      <c r="I38" s="7">
        <f t="shared" si="0"/>
        <v>9</v>
      </c>
      <c r="J38" s="4" t="str">
        <f t="shared" si="1"/>
        <v>nije položena</v>
      </c>
      <c r="K38" s="4" t="str">
        <f t="shared" si="2"/>
        <v>nisu položene</v>
      </c>
      <c r="L38" s="4">
        <v>0</v>
      </c>
      <c r="M38" s="4">
        <v>2</v>
      </c>
      <c r="N38" s="22">
        <v>0</v>
      </c>
      <c r="O38" s="4">
        <v>2</v>
      </c>
      <c r="P38" s="4">
        <v>0</v>
      </c>
      <c r="Q38" s="7">
        <f t="shared" si="3"/>
        <v>4</v>
      </c>
      <c r="R38" s="4">
        <f t="shared" si="4"/>
        <v>2</v>
      </c>
      <c r="S38" s="4">
        <f t="shared" si="5"/>
        <v>2</v>
      </c>
      <c r="T38" s="4"/>
      <c r="U38" s="4"/>
      <c r="V38" s="22"/>
      <c r="W38" s="4"/>
      <c r="X38" s="4"/>
      <c r="Y38" s="31"/>
      <c r="Z38" s="31"/>
      <c r="AA38" s="31"/>
      <c r="AB38" s="31">
        <v>0</v>
      </c>
      <c r="AC38" s="31">
        <v>13</v>
      </c>
      <c r="AD38" s="31">
        <v>7</v>
      </c>
      <c r="AE38" s="31">
        <v>0</v>
      </c>
      <c r="AF38" s="31">
        <v>1</v>
      </c>
      <c r="AG38" s="4">
        <f t="shared" si="6"/>
        <v>13</v>
      </c>
      <c r="AH38" s="4">
        <f t="shared" si="7"/>
        <v>8</v>
      </c>
      <c r="AI38" s="4">
        <f t="shared" si="8"/>
        <v>21</v>
      </c>
      <c r="AJ38" s="31">
        <v>0.3</v>
      </c>
      <c r="AK38" s="54">
        <v>2.5</v>
      </c>
      <c r="AL38" s="31">
        <v>5</v>
      </c>
      <c r="AM38" s="4">
        <f t="shared" si="10"/>
        <v>13</v>
      </c>
      <c r="AN38" s="70"/>
    </row>
    <row r="39" spans="1:40" ht="15.75" thickBot="1">
      <c r="A39" s="13">
        <v>34</v>
      </c>
      <c r="B39" s="11" t="s">
        <v>37</v>
      </c>
      <c r="C39" s="3" t="s">
        <v>77</v>
      </c>
      <c r="D39" s="4">
        <v>3</v>
      </c>
      <c r="E39" s="4">
        <v>4</v>
      </c>
      <c r="F39" s="22">
        <v>0</v>
      </c>
      <c r="G39" s="4">
        <v>0</v>
      </c>
      <c r="H39" s="4">
        <v>1</v>
      </c>
      <c r="I39" s="7">
        <f t="shared" si="0"/>
        <v>8</v>
      </c>
      <c r="J39" s="4" t="str">
        <f t="shared" si="1"/>
        <v>nije položena</v>
      </c>
      <c r="K39" s="4" t="str">
        <f t="shared" si="2"/>
        <v>nisu položene</v>
      </c>
      <c r="L39" s="4"/>
      <c r="M39" s="4"/>
      <c r="N39" s="22"/>
      <c r="O39" s="4"/>
      <c r="P39" s="4"/>
      <c r="Q39" s="7">
        <f t="shared" si="3"/>
        <v>0</v>
      </c>
      <c r="R39" s="4">
        <f t="shared" si="4"/>
        <v>0</v>
      </c>
      <c r="S39" s="4">
        <f t="shared" si="5"/>
        <v>0</v>
      </c>
      <c r="T39" s="4"/>
      <c r="U39" s="4"/>
      <c r="V39" s="22"/>
      <c r="W39" s="4"/>
      <c r="X39" s="4"/>
      <c r="Y39" s="31"/>
      <c r="Z39" s="31"/>
      <c r="AA39" s="31"/>
      <c r="AB39" s="31"/>
      <c r="AC39" s="31"/>
      <c r="AD39" s="31"/>
      <c r="AE39" s="31"/>
      <c r="AF39" s="31"/>
      <c r="AG39" s="4">
        <f t="shared" si="6"/>
        <v>0</v>
      </c>
      <c r="AH39" s="4">
        <f t="shared" si="7"/>
        <v>0</v>
      </c>
      <c r="AI39" s="4">
        <f t="shared" si="8"/>
        <v>0</v>
      </c>
      <c r="AJ39" s="31">
        <v>1.7</v>
      </c>
      <c r="AK39" s="54">
        <v>0.3571428571428571</v>
      </c>
      <c r="AL39" s="31">
        <v>0</v>
      </c>
      <c r="AM39" s="4">
        <f t="shared" si="10"/>
        <v>8</v>
      </c>
      <c r="AN39" s="70"/>
    </row>
    <row r="40" spans="1:40" ht="15.75" thickBot="1">
      <c r="A40" s="13">
        <v>35</v>
      </c>
      <c r="B40" s="11" t="s">
        <v>38</v>
      </c>
      <c r="C40" s="3" t="s">
        <v>78</v>
      </c>
      <c r="D40" s="4">
        <v>5</v>
      </c>
      <c r="E40" s="4">
        <v>7</v>
      </c>
      <c r="F40" s="22">
        <v>0</v>
      </c>
      <c r="G40" s="4">
        <v>2</v>
      </c>
      <c r="H40" s="4">
        <v>1</v>
      </c>
      <c r="I40" s="7">
        <f t="shared" si="0"/>
        <v>15</v>
      </c>
      <c r="J40" s="4" t="str">
        <f t="shared" si="1"/>
        <v>položena</v>
      </c>
      <c r="K40" s="4" t="str">
        <f t="shared" si="2"/>
        <v>nisu položene</v>
      </c>
      <c r="L40" s="4">
        <v>0</v>
      </c>
      <c r="M40" s="4">
        <v>0</v>
      </c>
      <c r="N40" s="22">
        <v>0</v>
      </c>
      <c r="O40" s="4">
        <v>0</v>
      </c>
      <c r="P40" s="4">
        <v>0</v>
      </c>
      <c r="Q40" s="7">
        <f t="shared" si="3"/>
        <v>0</v>
      </c>
      <c r="R40" s="4">
        <f t="shared" si="4"/>
        <v>0</v>
      </c>
      <c r="S40" s="4">
        <f t="shared" si="5"/>
        <v>0</v>
      </c>
      <c r="T40" s="4">
        <v>10</v>
      </c>
      <c r="U40" s="4">
        <v>7</v>
      </c>
      <c r="V40" s="22">
        <v>15</v>
      </c>
      <c r="W40" s="4">
        <v>2</v>
      </c>
      <c r="X40" s="4">
        <v>5</v>
      </c>
      <c r="Y40" s="36">
        <f t="shared" si="11"/>
        <v>17</v>
      </c>
      <c r="Z40" s="36">
        <f t="shared" si="12"/>
        <v>22</v>
      </c>
      <c r="AA40" s="36">
        <f t="shared" si="13"/>
        <v>39</v>
      </c>
      <c r="AB40" s="31"/>
      <c r="AC40" s="31"/>
      <c r="AD40" s="31"/>
      <c r="AE40" s="31"/>
      <c r="AF40" s="31"/>
      <c r="AG40" s="4">
        <f t="shared" si="6"/>
        <v>0</v>
      </c>
      <c r="AH40" s="4">
        <f t="shared" si="7"/>
        <v>0</v>
      </c>
      <c r="AI40" s="4">
        <f t="shared" si="8"/>
        <v>0</v>
      </c>
      <c r="AJ40" s="31">
        <v>1.5</v>
      </c>
      <c r="AK40" s="54">
        <v>2.3214285714285716</v>
      </c>
      <c r="AL40" s="31">
        <v>0</v>
      </c>
      <c r="AM40" s="4">
        <f t="shared" si="10"/>
        <v>15</v>
      </c>
      <c r="AN40" s="70"/>
    </row>
    <row r="41" spans="1:40" ht="15.75" thickBot="1">
      <c r="A41" s="13">
        <v>36</v>
      </c>
      <c r="B41" s="11" t="s">
        <v>39</v>
      </c>
      <c r="C41" s="3" t="s">
        <v>79</v>
      </c>
      <c r="D41" s="4"/>
      <c r="E41" s="4"/>
      <c r="F41" s="22"/>
      <c r="G41" s="4"/>
      <c r="H41" s="4"/>
      <c r="I41" s="7">
        <f t="shared" si="0"/>
        <v>0</v>
      </c>
      <c r="J41" s="4" t="str">
        <f t="shared" si="1"/>
        <v>nije položena</v>
      </c>
      <c r="K41" s="4" t="str">
        <f t="shared" si="2"/>
        <v>nisu položene</v>
      </c>
      <c r="L41" s="4"/>
      <c r="M41" s="4"/>
      <c r="N41" s="22"/>
      <c r="O41" s="4"/>
      <c r="P41" s="4"/>
      <c r="Q41" s="7">
        <f t="shared" si="3"/>
        <v>0</v>
      </c>
      <c r="R41" s="4">
        <f t="shared" si="4"/>
        <v>0</v>
      </c>
      <c r="S41" s="4">
        <f t="shared" si="5"/>
        <v>0</v>
      </c>
      <c r="T41" s="4"/>
      <c r="U41" s="4"/>
      <c r="V41" s="22"/>
      <c r="W41" s="4"/>
      <c r="X41" s="4"/>
      <c r="Y41" s="31"/>
      <c r="Z41" s="31"/>
      <c r="AA41" s="31"/>
      <c r="AB41" s="31"/>
      <c r="AC41" s="31"/>
      <c r="AD41" s="31"/>
      <c r="AE41" s="31"/>
      <c r="AF41" s="31"/>
      <c r="AG41" s="4">
        <f t="shared" si="6"/>
        <v>0</v>
      </c>
      <c r="AH41" s="4">
        <f t="shared" si="7"/>
        <v>0</v>
      </c>
      <c r="AI41" s="4">
        <f t="shared" si="8"/>
        <v>0</v>
      </c>
      <c r="AJ41" s="31">
        <v>0.2</v>
      </c>
      <c r="AK41" s="54">
        <v>1.6071428571428572</v>
      </c>
      <c r="AL41" s="31">
        <v>0</v>
      </c>
      <c r="AM41" s="4">
        <f t="shared" si="10"/>
        <v>0</v>
      </c>
      <c r="AN41" s="70"/>
    </row>
    <row r="42" spans="1:40" ht="15.75" thickBot="1">
      <c r="A42" s="13">
        <v>37</v>
      </c>
      <c r="B42" s="11" t="s">
        <v>40</v>
      </c>
      <c r="C42" s="3" t="s">
        <v>80</v>
      </c>
      <c r="D42" s="4">
        <v>12</v>
      </c>
      <c r="E42" s="4">
        <v>8</v>
      </c>
      <c r="F42" s="22">
        <v>15</v>
      </c>
      <c r="G42" s="4">
        <v>5</v>
      </c>
      <c r="H42" s="4">
        <v>5</v>
      </c>
      <c r="I42" s="33">
        <f t="shared" si="0"/>
        <v>45</v>
      </c>
      <c r="J42" s="4" t="str">
        <f t="shared" si="1"/>
        <v>položena</v>
      </c>
      <c r="K42" s="4" t="str">
        <f t="shared" si="2"/>
        <v>položene</v>
      </c>
      <c r="L42" s="4"/>
      <c r="M42" s="4"/>
      <c r="N42" s="22"/>
      <c r="O42" s="4"/>
      <c r="P42" s="4"/>
      <c r="Q42" s="7">
        <f t="shared" si="3"/>
        <v>0</v>
      </c>
      <c r="R42" s="4">
        <f t="shared" si="4"/>
        <v>0</v>
      </c>
      <c r="S42" s="4">
        <f t="shared" si="5"/>
        <v>0</v>
      </c>
      <c r="T42" s="4"/>
      <c r="U42" s="4"/>
      <c r="V42" s="22"/>
      <c r="W42" s="4"/>
      <c r="X42" s="4"/>
      <c r="Y42" s="31"/>
      <c r="Z42" s="31"/>
      <c r="AA42" s="31"/>
      <c r="AB42" s="31"/>
      <c r="AC42" s="31"/>
      <c r="AD42" s="31"/>
      <c r="AE42" s="31"/>
      <c r="AF42" s="31"/>
      <c r="AG42" s="4">
        <f t="shared" si="6"/>
        <v>0</v>
      </c>
      <c r="AH42" s="4">
        <f t="shared" si="7"/>
        <v>0</v>
      </c>
      <c r="AI42" s="4">
        <f t="shared" si="8"/>
        <v>0</v>
      </c>
      <c r="AJ42" s="31">
        <v>0</v>
      </c>
      <c r="AK42" s="54">
        <v>0.3571428571428571</v>
      </c>
      <c r="AL42" s="31">
        <v>0</v>
      </c>
      <c r="AM42" s="4">
        <f t="shared" si="10"/>
        <v>45</v>
      </c>
      <c r="AN42" s="70"/>
    </row>
    <row r="43" spans="1:40" ht="15.75" thickBot="1">
      <c r="A43" s="13">
        <v>38</v>
      </c>
      <c r="B43" s="11" t="s">
        <v>41</v>
      </c>
      <c r="C43" s="3" t="s">
        <v>81</v>
      </c>
      <c r="D43" s="4">
        <v>4</v>
      </c>
      <c r="E43" s="4">
        <v>1</v>
      </c>
      <c r="F43" s="22">
        <v>0</v>
      </c>
      <c r="G43" s="4">
        <v>2</v>
      </c>
      <c r="H43" s="4">
        <v>0</v>
      </c>
      <c r="I43" s="7">
        <f t="shared" si="0"/>
        <v>7</v>
      </c>
      <c r="J43" s="4" t="str">
        <f t="shared" si="1"/>
        <v>nije položena</v>
      </c>
      <c r="K43" s="4" t="str">
        <f t="shared" si="2"/>
        <v>nisu položene</v>
      </c>
      <c r="L43" s="4">
        <v>0</v>
      </c>
      <c r="M43" s="4">
        <v>1</v>
      </c>
      <c r="N43" s="22">
        <v>0</v>
      </c>
      <c r="O43" s="4">
        <v>0</v>
      </c>
      <c r="P43" s="4">
        <v>0</v>
      </c>
      <c r="Q43" s="7">
        <f t="shared" si="3"/>
        <v>1</v>
      </c>
      <c r="R43" s="4">
        <f t="shared" si="4"/>
        <v>1</v>
      </c>
      <c r="S43" s="4">
        <f t="shared" si="5"/>
        <v>0</v>
      </c>
      <c r="T43" s="4"/>
      <c r="U43" s="4"/>
      <c r="V43" s="22"/>
      <c r="W43" s="4"/>
      <c r="X43" s="4"/>
      <c r="Y43" s="31"/>
      <c r="Z43" s="31"/>
      <c r="AA43" s="31"/>
      <c r="AB43" s="31">
        <v>2</v>
      </c>
      <c r="AC43" s="31">
        <v>0</v>
      </c>
      <c r="AD43" s="31">
        <v>5</v>
      </c>
      <c r="AE43" s="31">
        <v>0</v>
      </c>
      <c r="AF43" s="31">
        <v>0</v>
      </c>
      <c r="AG43" s="4">
        <f t="shared" si="6"/>
        <v>2</v>
      </c>
      <c r="AH43" s="4">
        <f t="shared" si="7"/>
        <v>5</v>
      </c>
      <c r="AI43" s="4">
        <f t="shared" si="8"/>
        <v>7</v>
      </c>
      <c r="AJ43" s="31">
        <v>1.3</v>
      </c>
      <c r="AK43" s="54">
        <v>1.6071428571428572</v>
      </c>
      <c r="AL43" s="31">
        <v>0</v>
      </c>
      <c r="AM43" s="4">
        <f t="shared" si="10"/>
        <v>8</v>
      </c>
      <c r="AN43" s="70"/>
    </row>
    <row r="44" spans="1:40" ht="15.75" thickBot="1">
      <c r="A44" s="13">
        <v>39</v>
      </c>
      <c r="B44" s="11" t="s">
        <v>42</v>
      </c>
      <c r="C44" s="3" t="s">
        <v>82</v>
      </c>
      <c r="D44" s="4">
        <v>10</v>
      </c>
      <c r="E44" s="4">
        <v>5</v>
      </c>
      <c r="F44" s="22">
        <v>13</v>
      </c>
      <c r="G44" s="4">
        <v>0</v>
      </c>
      <c r="H44" s="4">
        <v>0</v>
      </c>
      <c r="I44" s="33">
        <f t="shared" si="0"/>
        <v>28</v>
      </c>
      <c r="J44" s="4" t="str">
        <f t="shared" si="1"/>
        <v>položena</v>
      </c>
      <c r="K44" s="4" t="str">
        <f t="shared" si="2"/>
        <v>položene</v>
      </c>
      <c r="L44" s="4">
        <v>0</v>
      </c>
      <c r="M44" s="4">
        <v>0</v>
      </c>
      <c r="N44" s="22">
        <v>3</v>
      </c>
      <c r="O44" s="4">
        <v>2</v>
      </c>
      <c r="P44" s="4">
        <v>2</v>
      </c>
      <c r="Q44" s="7">
        <f t="shared" si="3"/>
        <v>7</v>
      </c>
      <c r="R44" s="4">
        <f t="shared" si="4"/>
        <v>0</v>
      </c>
      <c r="S44" s="4">
        <f t="shared" si="5"/>
        <v>7</v>
      </c>
      <c r="T44" s="4"/>
      <c r="U44" s="4"/>
      <c r="V44" s="22"/>
      <c r="W44" s="4"/>
      <c r="X44" s="4"/>
      <c r="Y44" s="31"/>
      <c r="Z44" s="31"/>
      <c r="AA44" s="31"/>
      <c r="AB44" s="31">
        <v>5</v>
      </c>
      <c r="AC44" s="31">
        <v>7</v>
      </c>
      <c r="AD44" s="31">
        <v>4</v>
      </c>
      <c r="AE44" s="31">
        <v>8</v>
      </c>
      <c r="AF44" s="31">
        <v>1</v>
      </c>
      <c r="AG44" s="36">
        <f t="shared" si="6"/>
        <v>12</v>
      </c>
      <c r="AH44" s="36">
        <f t="shared" si="7"/>
        <v>13</v>
      </c>
      <c r="AI44" s="36">
        <f t="shared" si="8"/>
        <v>25</v>
      </c>
      <c r="AJ44" s="31">
        <v>1.5</v>
      </c>
      <c r="AK44" s="54">
        <v>1.4285714285714284</v>
      </c>
      <c r="AL44" s="31">
        <v>0</v>
      </c>
      <c r="AM44" s="56">
        <f>I44+AI44+AJ44+AK44+AL44</f>
        <v>55.928571428571431</v>
      </c>
      <c r="AN44" s="70">
        <v>6</v>
      </c>
    </row>
    <row r="45" spans="1:40" ht="15.75" thickBot="1">
      <c r="A45" s="13">
        <v>40</v>
      </c>
      <c r="B45" s="11" t="s">
        <v>43</v>
      </c>
      <c r="C45" s="3" t="s">
        <v>83</v>
      </c>
      <c r="D45" s="4">
        <v>2</v>
      </c>
      <c r="E45" s="4">
        <v>1</v>
      </c>
      <c r="F45" s="22">
        <v>0</v>
      </c>
      <c r="G45" s="4">
        <v>2</v>
      </c>
      <c r="H45" s="4">
        <v>1</v>
      </c>
      <c r="I45" s="7">
        <f t="shared" si="0"/>
        <v>6</v>
      </c>
      <c r="J45" s="4" t="str">
        <f t="shared" si="1"/>
        <v>nije položena</v>
      </c>
      <c r="K45" s="4" t="str">
        <f t="shared" si="2"/>
        <v>nisu položene</v>
      </c>
      <c r="L45" s="4">
        <v>0</v>
      </c>
      <c r="M45" s="4">
        <v>0</v>
      </c>
      <c r="N45" s="22">
        <v>0</v>
      </c>
      <c r="O45" s="4">
        <v>0</v>
      </c>
      <c r="P45" s="4">
        <v>0</v>
      </c>
      <c r="Q45" s="7">
        <f t="shared" si="3"/>
        <v>0</v>
      </c>
      <c r="R45" s="4">
        <f t="shared" si="4"/>
        <v>0</v>
      </c>
      <c r="S45" s="4">
        <f t="shared" si="5"/>
        <v>0</v>
      </c>
      <c r="T45" s="4"/>
      <c r="U45" s="4"/>
      <c r="V45" s="22"/>
      <c r="W45" s="4"/>
      <c r="X45" s="4"/>
      <c r="Y45" s="31"/>
      <c r="Z45" s="31"/>
      <c r="AA45" s="31"/>
      <c r="AB45" s="31"/>
      <c r="AC45" s="31"/>
      <c r="AD45" s="31"/>
      <c r="AE45" s="31"/>
      <c r="AF45" s="31"/>
      <c r="AG45" s="4">
        <f t="shared" si="6"/>
        <v>0</v>
      </c>
      <c r="AH45" s="4">
        <f t="shared" si="7"/>
        <v>0</v>
      </c>
      <c r="AI45" s="4">
        <f t="shared" si="8"/>
        <v>0</v>
      </c>
      <c r="AJ45" s="31">
        <v>1.1000000000000001</v>
      </c>
      <c r="AK45" s="54">
        <v>1.25</v>
      </c>
      <c r="AL45" s="31">
        <v>0</v>
      </c>
      <c r="AM45" s="4">
        <f t="shared" si="10"/>
        <v>6</v>
      </c>
      <c r="AN45" s="70"/>
    </row>
    <row r="46" spans="1:40" ht="15.75" thickBot="1">
      <c r="A46" s="13">
        <v>41</v>
      </c>
      <c r="B46" s="11" t="s">
        <v>84</v>
      </c>
      <c r="C46" s="3" t="s">
        <v>105</v>
      </c>
      <c r="D46" s="4">
        <v>0</v>
      </c>
      <c r="E46" s="4">
        <v>4</v>
      </c>
      <c r="F46" s="22">
        <v>0</v>
      </c>
      <c r="G46" s="4">
        <v>0</v>
      </c>
      <c r="H46" s="4">
        <v>2</v>
      </c>
      <c r="I46" s="7">
        <f t="shared" si="0"/>
        <v>6</v>
      </c>
      <c r="J46" s="4" t="str">
        <f t="shared" si="1"/>
        <v>nije položena</v>
      </c>
      <c r="K46" s="4" t="str">
        <f t="shared" si="2"/>
        <v>nisu položene</v>
      </c>
      <c r="L46" s="4">
        <v>0</v>
      </c>
      <c r="M46" s="4">
        <v>0</v>
      </c>
      <c r="N46" s="22">
        <v>0</v>
      </c>
      <c r="O46" s="4">
        <v>0</v>
      </c>
      <c r="P46" s="4">
        <v>0</v>
      </c>
      <c r="Q46" s="7">
        <f t="shared" si="3"/>
        <v>0</v>
      </c>
      <c r="R46" s="4">
        <f t="shared" si="4"/>
        <v>0</v>
      </c>
      <c r="S46" s="4">
        <f t="shared" si="5"/>
        <v>0</v>
      </c>
      <c r="T46" s="4"/>
      <c r="U46" s="4"/>
      <c r="V46" s="22"/>
      <c r="W46" s="4"/>
      <c r="X46" s="4"/>
      <c r="Y46" s="31"/>
      <c r="Z46" s="31"/>
      <c r="AA46" s="31"/>
      <c r="AB46" s="31"/>
      <c r="AC46" s="31"/>
      <c r="AD46" s="31"/>
      <c r="AE46" s="31"/>
      <c r="AF46" s="31"/>
      <c r="AG46" s="4">
        <f t="shared" si="6"/>
        <v>0</v>
      </c>
      <c r="AH46" s="4">
        <f t="shared" si="7"/>
        <v>0</v>
      </c>
      <c r="AI46" s="4">
        <f t="shared" si="8"/>
        <v>0</v>
      </c>
      <c r="AJ46" s="31">
        <v>2.5</v>
      </c>
      <c r="AK46" s="54">
        <v>2.1428571428571428</v>
      </c>
      <c r="AL46" s="31">
        <v>0</v>
      </c>
      <c r="AM46" s="4">
        <f t="shared" si="10"/>
        <v>6</v>
      </c>
      <c r="AN46" s="70"/>
    </row>
    <row r="47" spans="1:40" ht="15.75" thickBot="1">
      <c r="A47" s="13">
        <v>42</v>
      </c>
      <c r="B47" s="11" t="s">
        <v>85</v>
      </c>
      <c r="C47" s="3" t="s">
        <v>106</v>
      </c>
      <c r="D47" s="4"/>
      <c r="E47" s="4"/>
      <c r="F47" s="22"/>
      <c r="G47" s="4"/>
      <c r="H47" s="4"/>
      <c r="I47" s="7">
        <f t="shared" si="0"/>
        <v>0</v>
      </c>
      <c r="J47" s="4" t="str">
        <f t="shared" si="1"/>
        <v>nije položena</v>
      </c>
      <c r="K47" s="4" t="str">
        <f t="shared" si="2"/>
        <v>nisu položene</v>
      </c>
      <c r="L47" s="4">
        <v>0</v>
      </c>
      <c r="M47" s="4">
        <v>0</v>
      </c>
      <c r="N47" s="22">
        <v>2</v>
      </c>
      <c r="O47" s="4">
        <v>4</v>
      </c>
      <c r="P47" s="4">
        <v>0</v>
      </c>
      <c r="Q47" s="7">
        <f t="shared" si="3"/>
        <v>6</v>
      </c>
      <c r="R47" s="4">
        <f t="shared" si="4"/>
        <v>0</v>
      </c>
      <c r="S47" s="4">
        <f t="shared" si="5"/>
        <v>6</v>
      </c>
      <c r="T47" s="4">
        <v>10</v>
      </c>
      <c r="U47" s="4">
        <v>0</v>
      </c>
      <c r="V47" s="22">
        <v>0</v>
      </c>
      <c r="W47" s="4">
        <v>2</v>
      </c>
      <c r="X47" s="4">
        <v>1</v>
      </c>
      <c r="Y47" s="31">
        <f t="shared" si="11"/>
        <v>10</v>
      </c>
      <c r="Z47" s="31">
        <f t="shared" si="12"/>
        <v>3</v>
      </c>
      <c r="AA47" s="31">
        <f t="shared" si="13"/>
        <v>13</v>
      </c>
      <c r="AB47" s="31"/>
      <c r="AC47" s="31"/>
      <c r="AD47" s="31"/>
      <c r="AE47" s="31"/>
      <c r="AF47" s="31"/>
      <c r="AG47" s="4">
        <f t="shared" si="6"/>
        <v>0</v>
      </c>
      <c r="AH47" s="4">
        <f t="shared" si="7"/>
        <v>0</v>
      </c>
      <c r="AI47" s="4">
        <f t="shared" si="8"/>
        <v>0</v>
      </c>
      <c r="AJ47" s="31">
        <v>2.1</v>
      </c>
      <c r="AK47" s="54">
        <v>2.3214285714285716</v>
      </c>
      <c r="AL47" s="31">
        <v>0</v>
      </c>
      <c r="AM47" s="4">
        <f t="shared" si="10"/>
        <v>6</v>
      </c>
      <c r="AN47" s="70"/>
    </row>
    <row r="48" spans="1:40" ht="15.75" thickBot="1">
      <c r="A48" s="13">
        <v>43</v>
      </c>
      <c r="B48" s="11" t="s">
        <v>86</v>
      </c>
      <c r="C48" s="3" t="s">
        <v>107</v>
      </c>
      <c r="D48" s="4">
        <v>6</v>
      </c>
      <c r="E48" s="4">
        <v>3</v>
      </c>
      <c r="F48" s="22">
        <v>0</v>
      </c>
      <c r="G48" s="4">
        <v>2</v>
      </c>
      <c r="H48" s="4">
        <v>2</v>
      </c>
      <c r="I48" s="7">
        <f t="shared" si="0"/>
        <v>13</v>
      </c>
      <c r="J48" s="4" t="str">
        <f t="shared" si="1"/>
        <v>nije položena</v>
      </c>
      <c r="K48" s="4" t="str">
        <f t="shared" si="2"/>
        <v>nisu položene</v>
      </c>
      <c r="L48" s="4">
        <v>0</v>
      </c>
      <c r="M48" s="4">
        <v>0</v>
      </c>
      <c r="N48" s="22">
        <v>0</v>
      </c>
      <c r="O48" s="4">
        <v>0</v>
      </c>
      <c r="P48" s="4">
        <v>0</v>
      </c>
      <c r="Q48" s="7">
        <f t="shared" si="3"/>
        <v>0</v>
      </c>
      <c r="R48" s="4">
        <f t="shared" si="4"/>
        <v>0</v>
      </c>
      <c r="S48" s="4">
        <f t="shared" si="5"/>
        <v>0</v>
      </c>
      <c r="T48" s="4">
        <v>8</v>
      </c>
      <c r="U48" s="4">
        <v>7</v>
      </c>
      <c r="V48" s="22">
        <v>0</v>
      </c>
      <c r="W48" s="4">
        <v>1</v>
      </c>
      <c r="X48" s="4">
        <v>1</v>
      </c>
      <c r="Y48" s="31">
        <f t="shared" si="11"/>
        <v>15</v>
      </c>
      <c r="Z48" s="31">
        <f t="shared" si="12"/>
        <v>2</v>
      </c>
      <c r="AA48" s="31">
        <f t="shared" si="13"/>
        <v>17</v>
      </c>
      <c r="AB48" s="31"/>
      <c r="AC48" s="31"/>
      <c r="AD48" s="31"/>
      <c r="AE48" s="31"/>
      <c r="AF48" s="31"/>
      <c r="AG48" s="4">
        <f t="shared" si="6"/>
        <v>0</v>
      </c>
      <c r="AH48" s="4">
        <f t="shared" si="7"/>
        <v>0</v>
      </c>
      <c r="AI48" s="4">
        <f t="shared" si="8"/>
        <v>0</v>
      </c>
      <c r="AJ48" s="31">
        <v>1.9</v>
      </c>
      <c r="AK48" s="54">
        <v>2.1428571428571428</v>
      </c>
      <c r="AL48" s="31">
        <v>0</v>
      </c>
      <c r="AM48" s="4">
        <f t="shared" si="10"/>
        <v>13</v>
      </c>
      <c r="AN48" s="70"/>
    </row>
    <row r="49" spans="1:40" ht="15.75" thickBot="1">
      <c r="A49" s="13">
        <v>44</v>
      </c>
      <c r="B49" s="11" t="s">
        <v>86</v>
      </c>
      <c r="C49" s="3" t="s">
        <v>108</v>
      </c>
      <c r="D49" s="4">
        <v>4</v>
      </c>
      <c r="E49" s="4">
        <v>7</v>
      </c>
      <c r="F49" s="22">
        <v>6</v>
      </c>
      <c r="G49" s="4">
        <v>4</v>
      </c>
      <c r="H49" s="4">
        <v>2</v>
      </c>
      <c r="I49" s="33">
        <f t="shared" si="0"/>
        <v>23</v>
      </c>
      <c r="J49" s="4" t="str">
        <f t="shared" si="1"/>
        <v>položena</v>
      </c>
      <c r="K49" s="4" t="str">
        <f t="shared" si="2"/>
        <v>položene</v>
      </c>
      <c r="L49" s="4">
        <v>0</v>
      </c>
      <c r="M49" s="4">
        <v>0</v>
      </c>
      <c r="N49" s="22">
        <v>0</v>
      </c>
      <c r="O49" s="4">
        <v>0</v>
      </c>
      <c r="P49" s="4">
        <v>0</v>
      </c>
      <c r="Q49" s="7">
        <f t="shared" si="3"/>
        <v>0</v>
      </c>
      <c r="R49" s="4">
        <f t="shared" si="4"/>
        <v>0</v>
      </c>
      <c r="S49" s="4">
        <f t="shared" si="5"/>
        <v>0</v>
      </c>
      <c r="T49" s="4"/>
      <c r="U49" s="4"/>
      <c r="V49" s="22"/>
      <c r="W49" s="4"/>
      <c r="X49" s="4"/>
      <c r="Y49" s="31"/>
      <c r="Z49" s="31"/>
      <c r="AA49" s="31"/>
      <c r="AB49" s="31">
        <v>0</v>
      </c>
      <c r="AC49" s="31">
        <v>5</v>
      </c>
      <c r="AD49" s="31">
        <v>1</v>
      </c>
      <c r="AE49" s="31">
        <v>0</v>
      </c>
      <c r="AF49" s="31">
        <v>0</v>
      </c>
      <c r="AG49" s="4">
        <f t="shared" si="6"/>
        <v>5</v>
      </c>
      <c r="AH49" s="4">
        <f t="shared" si="7"/>
        <v>1</v>
      </c>
      <c r="AI49" s="4">
        <f t="shared" si="8"/>
        <v>6</v>
      </c>
      <c r="AJ49" s="31">
        <v>2.2999999999999998</v>
      </c>
      <c r="AK49" s="54">
        <v>2.3214285714285716</v>
      </c>
      <c r="AL49" s="31">
        <v>2.5</v>
      </c>
      <c r="AM49" s="4">
        <f t="shared" si="10"/>
        <v>23</v>
      </c>
      <c r="AN49" s="70"/>
    </row>
    <row r="50" spans="1:40" ht="15.75" thickBot="1">
      <c r="A50" s="13">
        <v>45</v>
      </c>
      <c r="B50" s="11" t="s">
        <v>87</v>
      </c>
      <c r="C50" s="3" t="s">
        <v>109</v>
      </c>
      <c r="D50" s="4"/>
      <c r="E50" s="4"/>
      <c r="F50" s="22"/>
      <c r="G50" s="4"/>
      <c r="H50" s="4"/>
      <c r="I50" s="7">
        <f t="shared" si="0"/>
        <v>0</v>
      </c>
      <c r="J50" s="4" t="str">
        <f t="shared" si="1"/>
        <v>nije položena</v>
      </c>
      <c r="K50" s="4" t="str">
        <f t="shared" si="2"/>
        <v>nisu položene</v>
      </c>
      <c r="L50" s="4"/>
      <c r="M50" s="4"/>
      <c r="N50" s="22"/>
      <c r="O50" s="4"/>
      <c r="P50" s="4"/>
      <c r="Q50" s="7">
        <f t="shared" si="3"/>
        <v>0</v>
      </c>
      <c r="R50" s="4">
        <f t="shared" si="4"/>
        <v>0</v>
      </c>
      <c r="S50" s="4">
        <f t="shared" si="5"/>
        <v>0</v>
      </c>
      <c r="T50" s="4"/>
      <c r="U50" s="4"/>
      <c r="V50" s="22"/>
      <c r="W50" s="4"/>
      <c r="X50" s="4"/>
      <c r="Y50" s="31"/>
      <c r="Z50" s="31"/>
      <c r="AA50" s="31"/>
      <c r="AB50" s="31"/>
      <c r="AC50" s="31"/>
      <c r="AD50" s="31"/>
      <c r="AE50" s="31"/>
      <c r="AF50" s="31"/>
      <c r="AG50" s="4">
        <f t="shared" si="6"/>
        <v>0</v>
      </c>
      <c r="AH50" s="4">
        <f t="shared" si="7"/>
        <v>0</v>
      </c>
      <c r="AI50" s="4">
        <f t="shared" si="8"/>
        <v>0</v>
      </c>
      <c r="AJ50" s="31">
        <v>0.2</v>
      </c>
      <c r="AK50" s="54">
        <v>0.5357142857142857</v>
      </c>
      <c r="AL50" s="31">
        <v>0</v>
      </c>
      <c r="AM50" s="4">
        <f t="shared" si="10"/>
        <v>0</v>
      </c>
      <c r="AN50" s="70"/>
    </row>
    <row r="51" spans="1:40" ht="15.75" thickBot="1">
      <c r="A51" s="13">
        <v>46</v>
      </c>
      <c r="B51" s="11" t="s">
        <v>88</v>
      </c>
      <c r="C51" s="3" t="s">
        <v>110</v>
      </c>
      <c r="D51" s="4">
        <v>6</v>
      </c>
      <c r="E51" s="4">
        <v>6</v>
      </c>
      <c r="F51" s="22">
        <v>12</v>
      </c>
      <c r="G51" s="4">
        <v>2</v>
      </c>
      <c r="H51" s="4">
        <v>5</v>
      </c>
      <c r="I51" s="33">
        <f t="shared" si="0"/>
        <v>31</v>
      </c>
      <c r="J51" s="4" t="str">
        <f t="shared" si="1"/>
        <v>položena</v>
      </c>
      <c r="K51" s="4" t="str">
        <f t="shared" si="2"/>
        <v>položene</v>
      </c>
      <c r="L51" s="4">
        <v>6</v>
      </c>
      <c r="M51" s="4">
        <v>4</v>
      </c>
      <c r="N51" s="22">
        <v>5</v>
      </c>
      <c r="O51" s="4">
        <v>8</v>
      </c>
      <c r="P51" s="4">
        <v>8</v>
      </c>
      <c r="Q51" s="33">
        <f t="shared" si="3"/>
        <v>31</v>
      </c>
      <c r="R51" s="36">
        <f t="shared" si="4"/>
        <v>10</v>
      </c>
      <c r="S51" s="36">
        <f t="shared" si="5"/>
        <v>21</v>
      </c>
      <c r="T51" s="4"/>
      <c r="U51" s="4"/>
      <c r="V51" s="22"/>
      <c r="W51" s="4"/>
      <c r="X51" s="4"/>
      <c r="Y51" s="31"/>
      <c r="Z51" s="31"/>
      <c r="AA51" s="31"/>
      <c r="AB51" s="31"/>
      <c r="AC51" s="31"/>
      <c r="AD51" s="31"/>
      <c r="AE51" s="31"/>
      <c r="AF51" s="31"/>
      <c r="AG51" s="4">
        <f t="shared" si="6"/>
        <v>0</v>
      </c>
      <c r="AH51" s="4">
        <f t="shared" si="7"/>
        <v>0</v>
      </c>
      <c r="AI51" s="4">
        <f t="shared" si="8"/>
        <v>0</v>
      </c>
      <c r="AJ51" s="31">
        <v>1.3</v>
      </c>
      <c r="AK51" s="54">
        <v>2.3214285714285716</v>
      </c>
      <c r="AL51" s="31">
        <v>5</v>
      </c>
      <c r="AM51" s="56">
        <f>I51+Q51+AJ51+AK51+AL51</f>
        <v>70.621428571428567</v>
      </c>
      <c r="AN51" s="70">
        <v>8</v>
      </c>
    </row>
    <row r="52" spans="1:40" ht="15.75" thickBot="1">
      <c r="A52" s="13">
        <v>47</v>
      </c>
      <c r="B52" s="11" t="s">
        <v>89</v>
      </c>
      <c r="C52" s="3" t="s">
        <v>111</v>
      </c>
      <c r="D52" s="4"/>
      <c r="E52" s="4"/>
      <c r="F52" s="22"/>
      <c r="G52" s="4"/>
      <c r="H52" s="4"/>
      <c r="I52" s="7">
        <f t="shared" si="0"/>
        <v>0</v>
      </c>
      <c r="J52" s="4" t="str">
        <f t="shared" si="1"/>
        <v>nije položena</v>
      </c>
      <c r="K52" s="4" t="str">
        <f t="shared" si="2"/>
        <v>nisu položene</v>
      </c>
      <c r="L52" s="4"/>
      <c r="M52" s="4"/>
      <c r="N52" s="22"/>
      <c r="O52" s="4"/>
      <c r="P52" s="4"/>
      <c r="Q52" s="7">
        <f t="shared" si="3"/>
        <v>0</v>
      </c>
      <c r="R52" s="4">
        <f t="shared" si="4"/>
        <v>0</v>
      </c>
      <c r="S52" s="4">
        <f t="shared" si="5"/>
        <v>0</v>
      </c>
      <c r="T52" s="4"/>
      <c r="U52" s="4"/>
      <c r="V52" s="22"/>
      <c r="W52" s="4"/>
      <c r="X52" s="4"/>
      <c r="Y52" s="31"/>
      <c r="Z52" s="31"/>
      <c r="AA52" s="31"/>
      <c r="AB52" s="31"/>
      <c r="AC52" s="31"/>
      <c r="AD52" s="31"/>
      <c r="AE52" s="31"/>
      <c r="AF52" s="31"/>
      <c r="AG52" s="4">
        <f t="shared" si="6"/>
        <v>0</v>
      </c>
      <c r="AH52" s="4">
        <f t="shared" si="7"/>
        <v>0</v>
      </c>
      <c r="AI52" s="4">
        <f t="shared" si="8"/>
        <v>0</v>
      </c>
      <c r="AJ52" s="31">
        <v>0.7</v>
      </c>
      <c r="AK52" s="54">
        <v>1.0714285714285714</v>
      </c>
      <c r="AL52" s="31">
        <v>0</v>
      </c>
      <c r="AM52" s="4">
        <f t="shared" si="10"/>
        <v>0</v>
      </c>
      <c r="AN52" s="70"/>
    </row>
    <row r="53" spans="1:40" ht="15.75" thickBot="1">
      <c r="A53" s="13">
        <v>48</v>
      </c>
      <c r="B53" s="11" t="s">
        <v>90</v>
      </c>
      <c r="C53" s="3" t="s">
        <v>112</v>
      </c>
      <c r="D53" s="4">
        <v>0</v>
      </c>
      <c r="E53" s="4">
        <v>0</v>
      </c>
      <c r="F53" s="22">
        <v>0</v>
      </c>
      <c r="G53" s="4">
        <v>0</v>
      </c>
      <c r="H53" s="4">
        <v>0</v>
      </c>
      <c r="I53" s="7">
        <f t="shared" si="0"/>
        <v>0</v>
      </c>
      <c r="J53" s="4" t="str">
        <f t="shared" si="1"/>
        <v>nije položena</v>
      </c>
      <c r="K53" s="4" t="str">
        <f t="shared" si="2"/>
        <v>nisu položene</v>
      </c>
      <c r="L53" s="4"/>
      <c r="M53" s="4"/>
      <c r="N53" s="22"/>
      <c r="O53" s="4"/>
      <c r="P53" s="4"/>
      <c r="Q53" s="7">
        <f t="shared" si="3"/>
        <v>0</v>
      </c>
      <c r="R53" s="4">
        <f t="shared" si="4"/>
        <v>0</v>
      </c>
      <c r="S53" s="4">
        <f t="shared" si="5"/>
        <v>0</v>
      </c>
      <c r="T53" s="4"/>
      <c r="U53" s="4"/>
      <c r="V53" s="22"/>
      <c r="W53" s="4"/>
      <c r="X53" s="4"/>
      <c r="Y53" s="31"/>
      <c r="Z53" s="31"/>
      <c r="AA53" s="31"/>
      <c r="AB53" s="31"/>
      <c r="AC53" s="31"/>
      <c r="AD53" s="31"/>
      <c r="AE53" s="31"/>
      <c r="AF53" s="31"/>
      <c r="AG53" s="4">
        <f t="shared" si="6"/>
        <v>0</v>
      </c>
      <c r="AH53" s="4">
        <f t="shared" si="7"/>
        <v>0</v>
      </c>
      <c r="AI53" s="4">
        <f t="shared" si="8"/>
        <v>0</v>
      </c>
      <c r="AJ53" s="31">
        <v>0.3</v>
      </c>
      <c r="AK53" s="54">
        <v>0.8928571428571429</v>
      </c>
      <c r="AL53" s="31">
        <v>0</v>
      </c>
      <c r="AM53" s="4">
        <f t="shared" si="10"/>
        <v>0</v>
      </c>
      <c r="AN53" s="70"/>
    </row>
    <row r="54" spans="1:40" ht="15.75" thickBot="1">
      <c r="A54" s="13">
        <v>49</v>
      </c>
      <c r="B54" s="11" t="s">
        <v>91</v>
      </c>
      <c r="C54" s="3" t="s">
        <v>113</v>
      </c>
      <c r="D54" s="4">
        <v>0</v>
      </c>
      <c r="E54" s="4">
        <v>0</v>
      </c>
      <c r="F54" s="22">
        <v>0</v>
      </c>
      <c r="G54" s="4">
        <v>0</v>
      </c>
      <c r="H54" s="4">
        <v>1</v>
      </c>
      <c r="I54" s="7">
        <f t="shared" si="0"/>
        <v>1</v>
      </c>
      <c r="J54" s="4" t="str">
        <f t="shared" si="1"/>
        <v>nije položena</v>
      </c>
      <c r="K54" s="4" t="str">
        <f t="shared" si="2"/>
        <v>nisu položene</v>
      </c>
      <c r="L54" s="4">
        <v>0</v>
      </c>
      <c r="M54" s="4">
        <v>0</v>
      </c>
      <c r="N54" s="22">
        <v>0</v>
      </c>
      <c r="O54" s="4">
        <v>0</v>
      </c>
      <c r="P54" s="4">
        <v>0</v>
      </c>
      <c r="Q54" s="7">
        <f t="shared" si="3"/>
        <v>0</v>
      </c>
      <c r="R54" s="4">
        <f t="shared" si="4"/>
        <v>0</v>
      </c>
      <c r="S54" s="4">
        <f t="shared" si="5"/>
        <v>0</v>
      </c>
      <c r="T54" s="4"/>
      <c r="U54" s="4"/>
      <c r="V54" s="22"/>
      <c r="W54" s="4"/>
      <c r="X54" s="4"/>
      <c r="Y54" s="31"/>
      <c r="Z54" s="31"/>
      <c r="AA54" s="31"/>
      <c r="AB54" s="31"/>
      <c r="AC54" s="31"/>
      <c r="AD54" s="31"/>
      <c r="AE54" s="31"/>
      <c r="AF54" s="31"/>
      <c r="AG54" s="4">
        <f t="shared" si="6"/>
        <v>0</v>
      </c>
      <c r="AH54" s="4">
        <f t="shared" si="7"/>
        <v>0</v>
      </c>
      <c r="AI54" s="4">
        <f t="shared" si="8"/>
        <v>0</v>
      </c>
      <c r="AJ54" s="31">
        <v>2.1</v>
      </c>
      <c r="AK54" s="54">
        <v>1.6071428571428572</v>
      </c>
      <c r="AL54" s="31">
        <v>2.5</v>
      </c>
      <c r="AM54" s="4">
        <f t="shared" si="10"/>
        <v>1</v>
      </c>
      <c r="AN54" s="70"/>
    </row>
    <row r="55" spans="1:40" ht="15.75" thickBot="1">
      <c r="A55" s="13">
        <v>50</v>
      </c>
      <c r="B55" s="11" t="s">
        <v>92</v>
      </c>
      <c r="C55" s="3" t="s">
        <v>114</v>
      </c>
      <c r="D55" s="4">
        <v>0</v>
      </c>
      <c r="E55" s="4">
        <v>8</v>
      </c>
      <c r="F55" s="22">
        <v>0</v>
      </c>
      <c r="G55" s="4">
        <v>0</v>
      </c>
      <c r="H55" s="4">
        <v>0</v>
      </c>
      <c r="I55" s="7">
        <f t="shared" si="0"/>
        <v>8</v>
      </c>
      <c r="J55" s="4" t="str">
        <f t="shared" si="1"/>
        <v>nije položena</v>
      </c>
      <c r="K55" s="4" t="str">
        <f t="shared" si="2"/>
        <v>nisu položene</v>
      </c>
      <c r="L55" s="4"/>
      <c r="M55" s="4"/>
      <c r="N55" s="22"/>
      <c r="O55" s="4"/>
      <c r="P55" s="4"/>
      <c r="Q55" s="7">
        <f t="shared" si="3"/>
        <v>0</v>
      </c>
      <c r="R55" s="4">
        <f t="shared" si="4"/>
        <v>0</v>
      </c>
      <c r="S55" s="4">
        <f t="shared" si="5"/>
        <v>0</v>
      </c>
      <c r="T55" s="4">
        <v>9</v>
      </c>
      <c r="U55" s="4">
        <v>1</v>
      </c>
      <c r="V55" s="22">
        <v>0</v>
      </c>
      <c r="W55" s="4">
        <v>0</v>
      </c>
      <c r="X55" s="4">
        <v>0</v>
      </c>
      <c r="Y55" s="31">
        <f t="shared" si="11"/>
        <v>10</v>
      </c>
      <c r="Z55" s="31">
        <f t="shared" si="12"/>
        <v>0</v>
      </c>
      <c r="AA55" s="31">
        <f t="shared" si="13"/>
        <v>10</v>
      </c>
      <c r="AB55" s="31"/>
      <c r="AC55" s="31"/>
      <c r="AD55" s="31"/>
      <c r="AE55" s="31"/>
      <c r="AF55" s="31"/>
      <c r="AG55" s="4">
        <f t="shared" si="6"/>
        <v>0</v>
      </c>
      <c r="AH55" s="4">
        <f t="shared" si="7"/>
        <v>0</v>
      </c>
      <c r="AI55" s="4">
        <f t="shared" si="8"/>
        <v>0</v>
      </c>
      <c r="AJ55" s="31">
        <v>1.1000000000000001</v>
      </c>
      <c r="AK55" s="54">
        <v>1.7857142857142858</v>
      </c>
      <c r="AL55" s="31">
        <v>0</v>
      </c>
      <c r="AM55" s="4">
        <f t="shared" si="10"/>
        <v>8</v>
      </c>
      <c r="AN55" s="70"/>
    </row>
    <row r="56" spans="1:40" ht="15.75" thickBot="1">
      <c r="A56" s="13">
        <v>51</v>
      </c>
      <c r="B56" s="11" t="s">
        <v>93</v>
      </c>
      <c r="C56" s="3" t="s">
        <v>115</v>
      </c>
      <c r="D56" s="4">
        <v>10</v>
      </c>
      <c r="E56" s="4">
        <v>7</v>
      </c>
      <c r="F56" s="22">
        <v>9</v>
      </c>
      <c r="G56" s="4">
        <v>3</v>
      </c>
      <c r="H56" s="4">
        <v>1</v>
      </c>
      <c r="I56" s="33">
        <f t="shared" si="0"/>
        <v>30</v>
      </c>
      <c r="J56" s="4" t="str">
        <f t="shared" si="1"/>
        <v>položena</v>
      </c>
      <c r="K56" s="4" t="str">
        <f t="shared" si="2"/>
        <v>položene</v>
      </c>
      <c r="L56" s="4">
        <v>1</v>
      </c>
      <c r="M56" s="4">
        <v>0</v>
      </c>
      <c r="N56" s="22">
        <v>5</v>
      </c>
      <c r="O56" s="4">
        <v>8</v>
      </c>
      <c r="P56" s="4">
        <v>1</v>
      </c>
      <c r="Q56" s="7">
        <f t="shared" si="3"/>
        <v>15</v>
      </c>
      <c r="R56" s="4">
        <f t="shared" si="4"/>
        <v>1</v>
      </c>
      <c r="S56" s="36">
        <f t="shared" si="5"/>
        <v>14</v>
      </c>
      <c r="T56" s="4"/>
      <c r="U56" s="4"/>
      <c r="V56" s="22"/>
      <c r="W56" s="4"/>
      <c r="X56" s="4"/>
      <c r="Y56" s="31"/>
      <c r="Z56" s="31"/>
      <c r="AA56" s="31"/>
      <c r="AB56" s="31">
        <v>5</v>
      </c>
      <c r="AC56" s="31">
        <v>6</v>
      </c>
      <c r="AD56" s="31">
        <v>7</v>
      </c>
      <c r="AE56" s="31">
        <v>8</v>
      </c>
      <c r="AF56" s="31">
        <v>10</v>
      </c>
      <c r="AG56" s="36">
        <f t="shared" si="6"/>
        <v>11</v>
      </c>
      <c r="AH56" s="36">
        <f t="shared" si="7"/>
        <v>25</v>
      </c>
      <c r="AI56" s="36">
        <f t="shared" si="8"/>
        <v>36</v>
      </c>
      <c r="AJ56" s="31">
        <v>2.5</v>
      </c>
      <c r="AK56" s="54">
        <v>2.3214285714285716</v>
      </c>
      <c r="AL56" s="31">
        <v>0</v>
      </c>
      <c r="AM56" s="72">
        <f>I56+AI56+AJ56+AK56+AL56</f>
        <v>70.821428571428569</v>
      </c>
      <c r="AN56" s="70">
        <v>8</v>
      </c>
    </row>
    <row r="57" spans="1:40" ht="15.75" thickBot="1">
      <c r="A57" s="13">
        <v>52</v>
      </c>
      <c r="B57" s="11" t="s">
        <v>94</v>
      </c>
      <c r="C57" s="3" t="s">
        <v>116</v>
      </c>
      <c r="D57" s="4">
        <v>4</v>
      </c>
      <c r="E57" s="4">
        <v>4</v>
      </c>
      <c r="F57" s="22">
        <v>0</v>
      </c>
      <c r="G57" s="4">
        <v>0</v>
      </c>
      <c r="H57" s="4">
        <v>0</v>
      </c>
      <c r="I57" s="7">
        <f t="shared" si="0"/>
        <v>8</v>
      </c>
      <c r="J57" s="4" t="str">
        <f t="shared" si="1"/>
        <v>nije položena</v>
      </c>
      <c r="K57" s="4" t="str">
        <f t="shared" si="2"/>
        <v>nisu položene</v>
      </c>
      <c r="L57" s="4">
        <v>0</v>
      </c>
      <c r="M57" s="4">
        <v>0</v>
      </c>
      <c r="N57" s="22">
        <v>0</v>
      </c>
      <c r="O57" s="4">
        <v>0</v>
      </c>
      <c r="P57" s="4">
        <v>0</v>
      </c>
      <c r="Q57" s="7">
        <f t="shared" si="3"/>
        <v>0</v>
      </c>
      <c r="R57" s="4">
        <f t="shared" si="4"/>
        <v>0</v>
      </c>
      <c r="S57" s="4">
        <f t="shared" si="5"/>
        <v>0</v>
      </c>
      <c r="T57" s="4"/>
      <c r="U57" s="4"/>
      <c r="V57" s="22"/>
      <c r="W57" s="4"/>
      <c r="X57" s="4"/>
      <c r="Y57" s="31"/>
      <c r="Z57" s="31"/>
      <c r="AA57" s="31"/>
      <c r="AB57" s="31">
        <v>0</v>
      </c>
      <c r="AC57" s="31">
        <v>2</v>
      </c>
      <c r="AD57" s="31">
        <v>0</v>
      </c>
      <c r="AE57" s="31">
        <v>0</v>
      </c>
      <c r="AF57" s="31">
        <v>0</v>
      </c>
      <c r="AG57" s="4">
        <f t="shared" si="6"/>
        <v>2</v>
      </c>
      <c r="AH57" s="4">
        <f t="shared" si="7"/>
        <v>0</v>
      </c>
      <c r="AI57" s="4">
        <f t="shared" si="8"/>
        <v>2</v>
      </c>
      <c r="AJ57" s="31">
        <v>2.2999999999999998</v>
      </c>
      <c r="AK57" s="54">
        <v>1.9642857142857142</v>
      </c>
      <c r="AL57" s="31">
        <v>0</v>
      </c>
      <c r="AM57" s="4">
        <f t="shared" si="10"/>
        <v>8</v>
      </c>
      <c r="AN57" s="70"/>
    </row>
    <row r="58" spans="1:40" ht="15.75" thickBot="1">
      <c r="A58" s="13">
        <v>53</v>
      </c>
      <c r="B58" s="11" t="s">
        <v>95</v>
      </c>
      <c r="C58" s="3" t="s">
        <v>117</v>
      </c>
      <c r="D58" s="4">
        <v>0</v>
      </c>
      <c r="E58" s="4">
        <v>0</v>
      </c>
      <c r="F58" s="22">
        <v>0</v>
      </c>
      <c r="G58" s="4">
        <v>0</v>
      </c>
      <c r="H58" s="4">
        <v>0</v>
      </c>
      <c r="I58" s="7">
        <f t="shared" si="0"/>
        <v>0</v>
      </c>
      <c r="J58" s="4" t="str">
        <f t="shared" si="1"/>
        <v>nije položena</v>
      </c>
      <c r="K58" s="4" t="str">
        <f t="shared" si="2"/>
        <v>nisu položene</v>
      </c>
      <c r="L58" s="4"/>
      <c r="M58" s="4"/>
      <c r="N58" s="22"/>
      <c r="O58" s="4"/>
      <c r="P58" s="4"/>
      <c r="Q58" s="7">
        <f t="shared" si="3"/>
        <v>0</v>
      </c>
      <c r="R58" s="4">
        <f t="shared" si="4"/>
        <v>0</v>
      </c>
      <c r="S58" s="4">
        <f t="shared" si="5"/>
        <v>0</v>
      </c>
      <c r="T58" s="4"/>
      <c r="U58" s="4"/>
      <c r="V58" s="22"/>
      <c r="W58" s="4"/>
      <c r="X58" s="4"/>
      <c r="Y58" s="31"/>
      <c r="Z58" s="31"/>
      <c r="AA58" s="31"/>
      <c r="AB58" s="31"/>
      <c r="AC58" s="31"/>
      <c r="AD58" s="31"/>
      <c r="AE58" s="31"/>
      <c r="AF58" s="31"/>
      <c r="AG58" s="4">
        <f t="shared" si="6"/>
        <v>0</v>
      </c>
      <c r="AH58" s="4">
        <f t="shared" si="7"/>
        <v>0</v>
      </c>
      <c r="AI58" s="4">
        <f t="shared" si="8"/>
        <v>0</v>
      </c>
      <c r="AJ58" s="31">
        <v>1.5</v>
      </c>
      <c r="AK58" s="54">
        <v>1.7857142857142858</v>
      </c>
      <c r="AL58" s="31">
        <v>5</v>
      </c>
      <c r="AM58" s="4">
        <f t="shared" si="10"/>
        <v>0</v>
      </c>
      <c r="AN58" s="70"/>
    </row>
    <row r="59" spans="1:40" ht="15.75" thickBot="1">
      <c r="A59" s="13">
        <v>54</v>
      </c>
      <c r="B59" s="11" t="s">
        <v>96</v>
      </c>
      <c r="C59" s="3" t="s">
        <v>118</v>
      </c>
      <c r="D59" s="4">
        <v>0</v>
      </c>
      <c r="E59" s="4">
        <v>0</v>
      </c>
      <c r="F59" s="22">
        <v>0</v>
      </c>
      <c r="G59" s="4">
        <v>0</v>
      </c>
      <c r="H59" s="4">
        <v>0</v>
      </c>
      <c r="I59" s="7">
        <f t="shared" si="0"/>
        <v>0</v>
      </c>
      <c r="J59" s="4" t="str">
        <f t="shared" si="1"/>
        <v>nije položena</v>
      </c>
      <c r="K59" s="4" t="str">
        <f t="shared" si="2"/>
        <v>nisu položene</v>
      </c>
      <c r="L59" s="4"/>
      <c r="M59" s="4"/>
      <c r="N59" s="22"/>
      <c r="O59" s="4"/>
      <c r="P59" s="4"/>
      <c r="Q59" s="7">
        <f t="shared" si="3"/>
        <v>0</v>
      </c>
      <c r="R59" s="4">
        <f t="shared" si="4"/>
        <v>0</v>
      </c>
      <c r="S59" s="4">
        <f t="shared" si="5"/>
        <v>0</v>
      </c>
      <c r="T59" s="4"/>
      <c r="U59" s="4"/>
      <c r="V59" s="22"/>
      <c r="W59" s="4"/>
      <c r="X59" s="4"/>
      <c r="Y59" s="31"/>
      <c r="Z59" s="31"/>
      <c r="AA59" s="31"/>
      <c r="AB59" s="31"/>
      <c r="AC59" s="31"/>
      <c r="AD59" s="31"/>
      <c r="AE59" s="31"/>
      <c r="AF59" s="31"/>
      <c r="AG59" s="4">
        <f t="shared" si="6"/>
        <v>0</v>
      </c>
      <c r="AH59" s="4">
        <f t="shared" si="7"/>
        <v>0</v>
      </c>
      <c r="AI59" s="4">
        <f t="shared" si="8"/>
        <v>0</v>
      </c>
      <c r="AJ59" s="31">
        <v>0.3</v>
      </c>
      <c r="AK59" s="54">
        <v>0.3571428571428571</v>
      </c>
      <c r="AL59" s="31">
        <v>0</v>
      </c>
      <c r="AM59" s="4">
        <f t="shared" si="10"/>
        <v>0</v>
      </c>
      <c r="AN59" s="70"/>
    </row>
    <row r="60" spans="1:40" ht="15.75" thickBot="1">
      <c r="A60" s="13">
        <v>55</v>
      </c>
      <c r="B60" s="11" t="s">
        <v>97</v>
      </c>
      <c r="C60" s="3" t="s">
        <v>119</v>
      </c>
      <c r="D60" s="4">
        <v>8</v>
      </c>
      <c r="E60" s="4">
        <v>4</v>
      </c>
      <c r="F60" s="22">
        <v>10</v>
      </c>
      <c r="G60" s="4">
        <v>2</v>
      </c>
      <c r="H60" s="4">
        <v>1</v>
      </c>
      <c r="I60" s="33">
        <f t="shared" si="0"/>
        <v>25</v>
      </c>
      <c r="J60" s="4" t="str">
        <f t="shared" si="1"/>
        <v>položena</v>
      </c>
      <c r="K60" s="4" t="str">
        <f t="shared" si="2"/>
        <v>položene</v>
      </c>
      <c r="L60" s="4"/>
      <c r="M60" s="4"/>
      <c r="N60" s="22"/>
      <c r="O60" s="4"/>
      <c r="P60" s="4"/>
      <c r="Q60" s="7">
        <f t="shared" si="3"/>
        <v>0</v>
      </c>
      <c r="R60" s="4">
        <f t="shared" si="4"/>
        <v>0</v>
      </c>
      <c r="S60" s="4">
        <f t="shared" si="5"/>
        <v>0</v>
      </c>
      <c r="T60" s="4"/>
      <c r="U60" s="4"/>
      <c r="V60" s="22"/>
      <c r="W60" s="4"/>
      <c r="X60" s="4"/>
      <c r="Y60" s="31"/>
      <c r="Z60" s="31"/>
      <c r="AA60" s="31"/>
      <c r="AB60" s="31"/>
      <c r="AC60" s="31"/>
      <c r="AD60" s="31"/>
      <c r="AE60" s="31"/>
      <c r="AF60" s="31"/>
      <c r="AG60" s="4">
        <f t="shared" si="6"/>
        <v>0</v>
      </c>
      <c r="AH60" s="4">
        <f t="shared" si="7"/>
        <v>0</v>
      </c>
      <c r="AI60" s="4">
        <f t="shared" si="8"/>
        <v>0</v>
      </c>
      <c r="AJ60" s="31">
        <v>1.9</v>
      </c>
      <c r="AK60" s="54">
        <v>1.25</v>
      </c>
      <c r="AL60" s="31">
        <v>2.5</v>
      </c>
      <c r="AM60" s="4">
        <f t="shared" si="10"/>
        <v>25</v>
      </c>
      <c r="AN60" s="70"/>
    </row>
    <row r="61" spans="1:40" ht="15.75" thickBot="1">
      <c r="A61" s="13">
        <v>56</v>
      </c>
      <c r="B61" s="11" t="s">
        <v>98</v>
      </c>
      <c r="C61" s="3" t="s">
        <v>120</v>
      </c>
      <c r="D61" s="4">
        <v>2</v>
      </c>
      <c r="E61" s="4">
        <v>2</v>
      </c>
      <c r="F61" s="22">
        <v>0</v>
      </c>
      <c r="G61" s="4">
        <v>0</v>
      </c>
      <c r="H61" s="4">
        <v>0</v>
      </c>
      <c r="I61" s="7">
        <f t="shared" si="0"/>
        <v>4</v>
      </c>
      <c r="J61" s="4" t="str">
        <f t="shared" si="1"/>
        <v>nije položena</v>
      </c>
      <c r="K61" s="4" t="str">
        <f t="shared" si="2"/>
        <v>nisu položene</v>
      </c>
      <c r="L61" s="4"/>
      <c r="M61" s="4"/>
      <c r="N61" s="22"/>
      <c r="O61" s="4"/>
      <c r="P61" s="4"/>
      <c r="Q61" s="7">
        <f t="shared" si="3"/>
        <v>0</v>
      </c>
      <c r="R61" s="4">
        <f t="shared" si="4"/>
        <v>0</v>
      </c>
      <c r="S61" s="4">
        <f t="shared" si="5"/>
        <v>0</v>
      </c>
      <c r="T61" s="4"/>
      <c r="U61" s="4"/>
      <c r="V61" s="22"/>
      <c r="W61" s="4"/>
      <c r="X61" s="4"/>
      <c r="Y61" s="31"/>
      <c r="Z61" s="31"/>
      <c r="AA61" s="31"/>
      <c r="AB61" s="31"/>
      <c r="AC61" s="31"/>
      <c r="AD61" s="31"/>
      <c r="AE61" s="31"/>
      <c r="AF61" s="31"/>
      <c r="AG61" s="4">
        <f t="shared" si="6"/>
        <v>0</v>
      </c>
      <c r="AH61" s="4">
        <f t="shared" si="7"/>
        <v>0</v>
      </c>
      <c r="AI61" s="4">
        <f t="shared" si="8"/>
        <v>0</v>
      </c>
      <c r="AJ61" s="31">
        <v>1.1000000000000001</v>
      </c>
      <c r="AK61" s="54">
        <v>1.9642857142857142</v>
      </c>
      <c r="AL61" s="31">
        <v>0</v>
      </c>
      <c r="AM61" s="4">
        <f t="shared" si="10"/>
        <v>4</v>
      </c>
      <c r="AN61" s="70"/>
    </row>
    <row r="62" spans="1:40" ht="15.75" thickBot="1">
      <c r="A62" s="13">
        <v>57</v>
      </c>
      <c r="B62" s="11" t="s">
        <v>99</v>
      </c>
      <c r="C62" s="3" t="s">
        <v>121</v>
      </c>
      <c r="D62" s="4">
        <v>0</v>
      </c>
      <c r="E62" s="4">
        <v>4</v>
      </c>
      <c r="F62" s="22">
        <v>0</v>
      </c>
      <c r="G62" s="4">
        <v>0</v>
      </c>
      <c r="H62" s="4">
        <v>0</v>
      </c>
      <c r="I62" s="7">
        <f t="shared" si="0"/>
        <v>4</v>
      </c>
      <c r="J62" s="4" t="str">
        <f t="shared" si="1"/>
        <v>nije položena</v>
      </c>
      <c r="K62" s="4" t="str">
        <f t="shared" si="2"/>
        <v>nisu položene</v>
      </c>
      <c r="L62" s="4"/>
      <c r="M62" s="4"/>
      <c r="N62" s="22"/>
      <c r="O62" s="4"/>
      <c r="P62" s="4"/>
      <c r="Q62" s="7">
        <f t="shared" si="3"/>
        <v>0</v>
      </c>
      <c r="R62" s="4">
        <f t="shared" si="4"/>
        <v>0</v>
      </c>
      <c r="S62" s="4">
        <f t="shared" si="5"/>
        <v>0</v>
      </c>
      <c r="T62" s="4"/>
      <c r="U62" s="4"/>
      <c r="V62" s="22"/>
      <c r="W62" s="4"/>
      <c r="X62" s="4"/>
      <c r="Y62" s="31"/>
      <c r="Z62" s="31"/>
      <c r="AA62" s="31"/>
      <c r="AB62" s="31"/>
      <c r="AC62" s="31"/>
      <c r="AD62" s="31"/>
      <c r="AE62" s="31"/>
      <c r="AF62" s="31"/>
      <c r="AG62" s="4">
        <f t="shared" si="6"/>
        <v>0</v>
      </c>
      <c r="AH62" s="4">
        <f t="shared" si="7"/>
        <v>0</v>
      </c>
      <c r="AI62" s="4">
        <f t="shared" si="8"/>
        <v>0</v>
      </c>
      <c r="AJ62" s="31">
        <v>0.3</v>
      </c>
      <c r="AK62" s="54">
        <v>2.3214285714285716</v>
      </c>
      <c r="AL62" s="31">
        <v>5</v>
      </c>
      <c r="AM62" s="4">
        <f t="shared" si="10"/>
        <v>4</v>
      </c>
      <c r="AN62" s="70"/>
    </row>
    <row r="63" spans="1:40" ht="15.75" thickBot="1">
      <c r="A63" s="13">
        <v>58</v>
      </c>
      <c r="B63" s="11" t="s">
        <v>100</v>
      </c>
      <c r="C63" s="3" t="s">
        <v>122</v>
      </c>
      <c r="D63" s="4">
        <v>8</v>
      </c>
      <c r="E63" s="4">
        <v>4</v>
      </c>
      <c r="F63" s="22">
        <v>15</v>
      </c>
      <c r="G63" s="4">
        <v>5</v>
      </c>
      <c r="H63" s="4">
        <v>5</v>
      </c>
      <c r="I63" s="33">
        <f t="shared" si="0"/>
        <v>37</v>
      </c>
      <c r="J63" s="4" t="str">
        <f t="shared" si="1"/>
        <v>položena</v>
      </c>
      <c r="K63" s="4" t="str">
        <f t="shared" si="2"/>
        <v>položene</v>
      </c>
      <c r="L63" s="4">
        <v>3</v>
      </c>
      <c r="M63" s="4">
        <v>7</v>
      </c>
      <c r="N63" s="22">
        <v>5</v>
      </c>
      <c r="O63" s="4">
        <v>7.5</v>
      </c>
      <c r="P63" s="4">
        <v>1</v>
      </c>
      <c r="Q63" s="33">
        <f t="shared" si="3"/>
        <v>23.5</v>
      </c>
      <c r="R63" s="36">
        <f t="shared" si="4"/>
        <v>10</v>
      </c>
      <c r="S63" s="36">
        <f t="shared" si="5"/>
        <v>13.5</v>
      </c>
      <c r="T63" s="4"/>
      <c r="U63" s="4"/>
      <c r="V63" s="22"/>
      <c r="W63" s="4"/>
      <c r="X63" s="4"/>
      <c r="Y63" s="31"/>
      <c r="Z63" s="31"/>
      <c r="AA63" s="31"/>
      <c r="AB63" s="31"/>
      <c r="AC63" s="31"/>
      <c r="AD63" s="31"/>
      <c r="AE63" s="31"/>
      <c r="AF63" s="31"/>
      <c r="AG63" s="4">
        <f t="shared" si="6"/>
        <v>0</v>
      </c>
      <c r="AH63" s="4">
        <f t="shared" si="7"/>
        <v>0</v>
      </c>
      <c r="AI63" s="4">
        <f t="shared" si="8"/>
        <v>0</v>
      </c>
      <c r="AJ63" s="31">
        <v>0</v>
      </c>
      <c r="AK63" s="54">
        <v>0.3571428571428571</v>
      </c>
      <c r="AL63" s="31">
        <v>0</v>
      </c>
      <c r="AM63" s="56">
        <f>I63+Q63+AJ63+AK63+AL63</f>
        <v>60.857142857142854</v>
      </c>
      <c r="AN63" s="70">
        <v>7</v>
      </c>
    </row>
    <row r="64" spans="1:40" ht="15.75" thickBot="1">
      <c r="A64" s="13">
        <v>59</v>
      </c>
      <c r="B64" s="11" t="s">
        <v>101</v>
      </c>
      <c r="C64" s="3" t="s">
        <v>123</v>
      </c>
      <c r="D64" s="4">
        <v>0</v>
      </c>
      <c r="E64" s="4">
        <v>0</v>
      </c>
      <c r="F64" s="22">
        <v>0</v>
      </c>
      <c r="G64" s="4">
        <v>0</v>
      </c>
      <c r="H64" s="4">
        <v>1</v>
      </c>
      <c r="I64" s="7">
        <f t="shared" si="0"/>
        <v>1</v>
      </c>
      <c r="J64" s="4" t="str">
        <f t="shared" si="1"/>
        <v>nije položena</v>
      </c>
      <c r="K64" s="4" t="str">
        <f t="shared" si="2"/>
        <v>nisu položene</v>
      </c>
      <c r="L64" s="4">
        <v>0</v>
      </c>
      <c r="M64" s="4">
        <v>0</v>
      </c>
      <c r="N64" s="22">
        <v>0</v>
      </c>
      <c r="O64" s="4">
        <v>0</v>
      </c>
      <c r="P64" s="4">
        <v>0</v>
      </c>
      <c r="Q64" s="7">
        <f t="shared" si="3"/>
        <v>0</v>
      </c>
      <c r="R64" s="4">
        <f t="shared" si="4"/>
        <v>0</v>
      </c>
      <c r="S64" s="4">
        <f t="shared" si="5"/>
        <v>0</v>
      </c>
      <c r="T64" s="4"/>
      <c r="U64" s="4"/>
      <c r="V64" s="22"/>
      <c r="W64" s="4"/>
      <c r="X64" s="4"/>
      <c r="Y64" s="31"/>
      <c r="Z64" s="31"/>
      <c r="AA64" s="31"/>
      <c r="AB64" s="31"/>
      <c r="AC64" s="31"/>
      <c r="AD64" s="31"/>
      <c r="AE64" s="31"/>
      <c r="AF64" s="31"/>
      <c r="AG64" s="4">
        <f t="shared" si="6"/>
        <v>0</v>
      </c>
      <c r="AH64" s="4">
        <f t="shared" si="7"/>
        <v>0</v>
      </c>
      <c r="AI64" s="4">
        <f t="shared" si="8"/>
        <v>0</v>
      </c>
      <c r="AJ64" s="31">
        <v>1.1000000000000001</v>
      </c>
      <c r="AK64" s="54">
        <v>1.9642857142857142</v>
      </c>
      <c r="AL64" s="31">
        <v>0</v>
      </c>
      <c r="AM64" s="4">
        <f t="shared" si="10"/>
        <v>1</v>
      </c>
      <c r="AN64" s="70"/>
    </row>
    <row r="65" spans="1:40" ht="15.75" thickBot="1">
      <c r="A65" s="13">
        <v>60</v>
      </c>
      <c r="B65" s="11" t="s">
        <v>102</v>
      </c>
      <c r="C65" s="3" t="s">
        <v>124</v>
      </c>
      <c r="D65" s="4"/>
      <c r="E65" s="4"/>
      <c r="F65" s="22"/>
      <c r="G65" s="4"/>
      <c r="H65" s="4"/>
      <c r="I65" s="7">
        <f t="shared" si="0"/>
        <v>0</v>
      </c>
      <c r="J65" s="4" t="str">
        <f t="shared" si="1"/>
        <v>nije položena</v>
      </c>
      <c r="K65" s="4" t="str">
        <f t="shared" si="2"/>
        <v>nisu položene</v>
      </c>
      <c r="L65" s="4"/>
      <c r="M65" s="4"/>
      <c r="N65" s="22"/>
      <c r="O65" s="4"/>
      <c r="P65" s="4"/>
      <c r="Q65" s="7">
        <f t="shared" si="3"/>
        <v>0</v>
      </c>
      <c r="R65" s="4">
        <f t="shared" si="4"/>
        <v>0</v>
      </c>
      <c r="S65" s="4">
        <f t="shared" si="5"/>
        <v>0</v>
      </c>
      <c r="T65" s="4"/>
      <c r="U65" s="4"/>
      <c r="V65" s="22"/>
      <c r="W65" s="4"/>
      <c r="X65" s="4"/>
      <c r="Y65" s="31"/>
      <c r="Z65" s="31"/>
      <c r="AA65" s="31"/>
      <c r="AB65" s="31"/>
      <c r="AC65" s="31"/>
      <c r="AD65" s="31"/>
      <c r="AE65" s="31"/>
      <c r="AF65" s="31"/>
      <c r="AG65" s="4">
        <f t="shared" si="6"/>
        <v>0</v>
      </c>
      <c r="AH65" s="4">
        <f t="shared" si="7"/>
        <v>0</v>
      </c>
      <c r="AI65" s="4">
        <f t="shared" si="8"/>
        <v>0</v>
      </c>
      <c r="AJ65" s="31">
        <v>0</v>
      </c>
      <c r="AK65" s="54">
        <v>0.3571428571428571</v>
      </c>
      <c r="AL65" s="31">
        <v>0</v>
      </c>
      <c r="AM65" s="4">
        <f t="shared" si="10"/>
        <v>0</v>
      </c>
      <c r="AN65" s="70"/>
    </row>
    <row r="66" spans="1:40" ht="15.75" thickBot="1">
      <c r="A66" s="13">
        <v>61</v>
      </c>
      <c r="B66" s="11" t="s">
        <v>103</v>
      </c>
      <c r="C66" s="3" t="s">
        <v>125</v>
      </c>
      <c r="D66" s="4">
        <v>2</v>
      </c>
      <c r="E66" s="4">
        <v>1</v>
      </c>
      <c r="F66" s="22">
        <v>0</v>
      </c>
      <c r="G66" s="4">
        <v>0</v>
      </c>
      <c r="H66" s="4">
        <v>0</v>
      </c>
      <c r="I66" s="7">
        <f t="shared" si="0"/>
        <v>3</v>
      </c>
      <c r="J66" s="4" t="str">
        <f t="shared" si="1"/>
        <v>nije položena</v>
      </c>
      <c r="K66" s="4" t="str">
        <f t="shared" si="2"/>
        <v>nisu položene</v>
      </c>
      <c r="L66" s="4">
        <v>1</v>
      </c>
      <c r="M66" s="4">
        <v>0</v>
      </c>
      <c r="N66" s="22">
        <v>0</v>
      </c>
      <c r="O66" s="4">
        <v>0</v>
      </c>
      <c r="P66" s="4">
        <v>0</v>
      </c>
      <c r="Q66" s="7">
        <f t="shared" si="3"/>
        <v>1</v>
      </c>
      <c r="R66" s="4">
        <f t="shared" si="4"/>
        <v>1</v>
      </c>
      <c r="S66" s="4">
        <f t="shared" si="5"/>
        <v>0</v>
      </c>
      <c r="T66" s="4"/>
      <c r="U66" s="4"/>
      <c r="V66" s="22"/>
      <c r="W66" s="4"/>
      <c r="X66" s="4"/>
      <c r="Y66" s="31"/>
      <c r="Z66" s="31"/>
      <c r="AA66" s="31"/>
      <c r="AB66" s="31"/>
      <c r="AC66" s="31"/>
      <c r="AD66" s="31"/>
      <c r="AE66" s="31"/>
      <c r="AF66" s="31"/>
      <c r="AG66" s="4">
        <f t="shared" si="6"/>
        <v>0</v>
      </c>
      <c r="AH66" s="4">
        <f t="shared" si="7"/>
        <v>0</v>
      </c>
      <c r="AI66" s="4">
        <f t="shared" si="8"/>
        <v>0</v>
      </c>
      <c r="AJ66" s="31">
        <v>1.9</v>
      </c>
      <c r="AK66" s="54">
        <v>2.1428571428571428</v>
      </c>
      <c r="AL66" s="31">
        <v>0</v>
      </c>
      <c r="AM66" s="4">
        <f t="shared" si="10"/>
        <v>4</v>
      </c>
      <c r="AN66" s="70"/>
    </row>
    <row r="67" spans="1:40" ht="15.75" thickBot="1">
      <c r="A67" s="13">
        <v>62</v>
      </c>
      <c r="B67" s="11" t="s">
        <v>104</v>
      </c>
      <c r="C67" s="3" t="s">
        <v>126</v>
      </c>
      <c r="D67" s="4">
        <v>6</v>
      </c>
      <c r="E67" s="4">
        <v>4</v>
      </c>
      <c r="F67" s="22">
        <v>3</v>
      </c>
      <c r="G67" s="4">
        <v>2</v>
      </c>
      <c r="H67" s="4">
        <v>2</v>
      </c>
      <c r="I67" s="7">
        <f t="shared" si="0"/>
        <v>17</v>
      </c>
      <c r="J67" s="4" t="str">
        <f t="shared" si="1"/>
        <v>položena</v>
      </c>
      <c r="K67" s="4" t="str">
        <f t="shared" si="2"/>
        <v>nisu položene</v>
      </c>
      <c r="L67" s="4">
        <v>0</v>
      </c>
      <c r="M67" s="4">
        <v>0</v>
      </c>
      <c r="N67" s="22">
        <v>0</v>
      </c>
      <c r="O67" s="4">
        <v>0</v>
      </c>
      <c r="P67" s="4">
        <v>0</v>
      </c>
      <c r="Q67" s="7">
        <f t="shared" si="3"/>
        <v>0</v>
      </c>
      <c r="R67" s="4">
        <f t="shared" si="4"/>
        <v>0</v>
      </c>
      <c r="S67" s="4">
        <f t="shared" si="5"/>
        <v>0</v>
      </c>
      <c r="T67" s="4"/>
      <c r="U67" s="4"/>
      <c r="V67" s="22"/>
      <c r="W67" s="4"/>
      <c r="X67" s="4"/>
      <c r="Y67" s="31"/>
      <c r="Z67" s="31"/>
      <c r="AA67" s="31"/>
      <c r="AB67" s="31"/>
      <c r="AC67" s="31"/>
      <c r="AD67" s="31"/>
      <c r="AE67" s="31"/>
      <c r="AF67" s="31"/>
      <c r="AG67" s="4">
        <f t="shared" si="6"/>
        <v>0</v>
      </c>
      <c r="AH67" s="4">
        <f t="shared" si="7"/>
        <v>0</v>
      </c>
      <c r="AI67" s="4">
        <f t="shared" si="8"/>
        <v>0</v>
      </c>
      <c r="AJ67" s="31">
        <v>2.1</v>
      </c>
      <c r="AK67" s="54">
        <v>2.1428571428571428</v>
      </c>
      <c r="AL67" s="31">
        <v>2.5</v>
      </c>
      <c r="AM67" s="4">
        <f t="shared" si="10"/>
        <v>17</v>
      </c>
      <c r="AN67" s="70"/>
    </row>
    <row r="68" spans="1:40" ht="15.75" thickBot="1">
      <c r="A68" s="13">
        <v>63</v>
      </c>
      <c r="B68" s="12" t="s">
        <v>127</v>
      </c>
      <c r="C68" s="5" t="s">
        <v>128</v>
      </c>
      <c r="D68" s="4">
        <v>9</v>
      </c>
      <c r="E68" s="4">
        <v>3</v>
      </c>
      <c r="F68" s="22">
        <v>9</v>
      </c>
      <c r="G68" s="4">
        <v>0</v>
      </c>
      <c r="H68" s="4">
        <v>4</v>
      </c>
      <c r="I68" s="33">
        <f t="shared" si="0"/>
        <v>25</v>
      </c>
      <c r="J68" s="4" t="str">
        <f t="shared" si="1"/>
        <v>položena</v>
      </c>
      <c r="K68" s="4" t="str">
        <f t="shared" si="2"/>
        <v>položene</v>
      </c>
      <c r="L68" s="4">
        <v>2</v>
      </c>
      <c r="M68" s="4">
        <v>1</v>
      </c>
      <c r="N68" s="22">
        <v>0</v>
      </c>
      <c r="O68" s="4">
        <v>2</v>
      </c>
      <c r="P68" s="4">
        <v>0</v>
      </c>
      <c r="Q68" s="7">
        <f t="shared" si="3"/>
        <v>5</v>
      </c>
      <c r="R68" s="4">
        <f t="shared" si="4"/>
        <v>3</v>
      </c>
      <c r="S68" s="4">
        <f t="shared" si="5"/>
        <v>2</v>
      </c>
      <c r="T68" s="4"/>
      <c r="U68" s="4"/>
      <c r="V68" s="22"/>
      <c r="W68" s="4"/>
      <c r="X68" s="4"/>
      <c r="Y68" s="31"/>
      <c r="Z68" s="31"/>
      <c r="AA68" s="31"/>
      <c r="AB68" s="31">
        <v>5</v>
      </c>
      <c r="AC68" s="31">
        <v>15</v>
      </c>
      <c r="AD68" s="31">
        <v>4</v>
      </c>
      <c r="AE68" s="31">
        <v>0</v>
      </c>
      <c r="AF68" s="31">
        <v>0</v>
      </c>
      <c r="AG68" s="4">
        <f t="shared" si="6"/>
        <v>20</v>
      </c>
      <c r="AH68" s="4">
        <f t="shared" si="7"/>
        <v>4</v>
      </c>
      <c r="AI68" s="4">
        <f t="shared" si="8"/>
        <v>24</v>
      </c>
      <c r="AJ68" s="31"/>
      <c r="AK68" s="54"/>
      <c r="AL68" s="31"/>
      <c r="AM68" s="4">
        <f t="shared" si="10"/>
        <v>30</v>
      </c>
      <c r="AN68" s="70"/>
    </row>
    <row r="69" spans="1:40" ht="15.75" thickBot="1">
      <c r="A69" s="13">
        <v>64</v>
      </c>
      <c r="B69" s="12" t="s">
        <v>129</v>
      </c>
      <c r="C69" s="5" t="s">
        <v>178</v>
      </c>
      <c r="D69" s="4">
        <v>8</v>
      </c>
      <c r="E69" s="4">
        <v>4</v>
      </c>
      <c r="F69" s="22">
        <v>7</v>
      </c>
      <c r="G69" s="4">
        <v>5</v>
      </c>
      <c r="H69" s="4">
        <v>5</v>
      </c>
      <c r="I69" s="33">
        <f t="shared" si="0"/>
        <v>29</v>
      </c>
      <c r="J69" s="4" t="str">
        <f t="shared" si="1"/>
        <v>položena</v>
      </c>
      <c r="K69" s="4" t="str">
        <f t="shared" si="2"/>
        <v>položene</v>
      </c>
      <c r="L69" s="4">
        <v>2</v>
      </c>
      <c r="M69" s="4">
        <v>0</v>
      </c>
      <c r="N69" s="22">
        <v>1</v>
      </c>
      <c r="O69" s="4">
        <v>8</v>
      </c>
      <c r="P69" s="4">
        <v>12</v>
      </c>
      <c r="Q69" s="7">
        <f t="shared" si="3"/>
        <v>23</v>
      </c>
      <c r="R69" s="4">
        <f t="shared" si="4"/>
        <v>2</v>
      </c>
      <c r="S69" s="36">
        <f t="shared" si="5"/>
        <v>21</v>
      </c>
      <c r="T69" s="4"/>
      <c r="U69" s="4"/>
      <c r="V69" s="22"/>
      <c r="W69" s="4"/>
      <c r="X69" s="4"/>
      <c r="Y69" s="31"/>
      <c r="Z69" s="31"/>
      <c r="AA69" s="31"/>
      <c r="AB69" s="31">
        <v>2</v>
      </c>
      <c r="AC69" s="31">
        <v>4</v>
      </c>
      <c r="AD69" s="31">
        <v>1</v>
      </c>
      <c r="AE69" s="31">
        <v>0</v>
      </c>
      <c r="AF69" s="31">
        <v>3</v>
      </c>
      <c r="AG69" s="4">
        <f t="shared" si="6"/>
        <v>6</v>
      </c>
      <c r="AH69" s="4">
        <f t="shared" si="7"/>
        <v>4</v>
      </c>
      <c r="AI69" s="4">
        <f t="shared" si="8"/>
        <v>10</v>
      </c>
      <c r="AJ69" s="31"/>
      <c r="AK69" s="54"/>
      <c r="AL69" s="31"/>
      <c r="AM69" s="4">
        <f t="shared" si="10"/>
        <v>52</v>
      </c>
      <c r="AN69" s="70"/>
    </row>
    <row r="70" spans="1:40" ht="15.75" thickBot="1">
      <c r="A70" s="13">
        <v>65</v>
      </c>
      <c r="B70" s="12" t="s">
        <v>130</v>
      </c>
      <c r="C70" s="5" t="s">
        <v>131</v>
      </c>
      <c r="D70" s="4">
        <v>4</v>
      </c>
      <c r="E70" s="4">
        <v>0</v>
      </c>
      <c r="F70" s="22">
        <v>0</v>
      </c>
      <c r="G70" s="4">
        <v>5</v>
      </c>
      <c r="H70" s="4">
        <v>1</v>
      </c>
      <c r="I70" s="7">
        <f t="shared" si="0"/>
        <v>10</v>
      </c>
      <c r="J70" s="4" t="str">
        <f t="shared" si="1"/>
        <v>nije položena</v>
      </c>
      <c r="K70" s="4" t="str">
        <f t="shared" si="2"/>
        <v>nisu položene</v>
      </c>
      <c r="L70" s="4"/>
      <c r="M70" s="4"/>
      <c r="N70" s="22"/>
      <c r="O70" s="4"/>
      <c r="P70" s="4"/>
      <c r="Q70" s="7">
        <f t="shared" si="3"/>
        <v>0</v>
      </c>
      <c r="R70" s="4">
        <f t="shared" si="4"/>
        <v>0</v>
      </c>
      <c r="S70" s="4">
        <f t="shared" si="5"/>
        <v>0</v>
      </c>
      <c r="T70" s="4"/>
      <c r="U70" s="4"/>
      <c r="V70" s="22"/>
      <c r="W70" s="4"/>
      <c r="X70" s="4"/>
      <c r="Y70" s="31"/>
      <c r="Z70" s="31"/>
      <c r="AA70" s="31"/>
      <c r="AB70" s="31"/>
      <c r="AC70" s="31"/>
      <c r="AD70" s="31"/>
      <c r="AE70" s="31"/>
      <c r="AF70" s="31"/>
      <c r="AG70" s="4">
        <f t="shared" si="6"/>
        <v>0</v>
      </c>
      <c r="AH70" s="4">
        <f t="shared" si="7"/>
        <v>0</v>
      </c>
      <c r="AI70" s="4">
        <f t="shared" si="8"/>
        <v>0</v>
      </c>
      <c r="AJ70" s="31"/>
      <c r="AK70" s="54"/>
      <c r="AL70" s="31"/>
      <c r="AM70" s="4">
        <f t="shared" si="10"/>
        <v>10</v>
      </c>
      <c r="AN70" s="70"/>
    </row>
    <row r="71" spans="1:40" ht="15.75" thickBot="1">
      <c r="A71" s="13">
        <v>66</v>
      </c>
      <c r="B71" s="12" t="s">
        <v>132</v>
      </c>
      <c r="C71" s="5" t="s">
        <v>133</v>
      </c>
      <c r="D71" s="4">
        <v>10</v>
      </c>
      <c r="E71" s="4">
        <v>4</v>
      </c>
      <c r="F71" s="22">
        <v>0</v>
      </c>
      <c r="G71" s="4">
        <v>0</v>
      </c>
      <c r="H71" s="4">
        <v>0</v>
      </c>
      <c r="I71" s="7">
        <f t="shared" ref="I71:I74" si="14">D71+E71+F71+G71+H71</f>
        <v>14</v>
      </c>
      <c r="J71" s="4" t="str">
        <f t="shared" ref="J71:J74" si="15">IF((D71+E71)&gt;=10,"položena","nije položena")</f>
        <v>položena</v>
      </c>
      <c r="K71" s="4" t="str">
        <f t="shared" ref="K71:K74" si="16">IF((F71+G71+H71)&gt;=12,"položene","nisu položene")</f>
        <v>nisu položene</v>
      </c>
      <c r="L71" s="4">
        <v>0</v>
      </c>
      <c r="M71" s="4">
        <v>0</v>
      </c>
      <c r="N71" s="22">
        <v>0</v>
      </c>
      <c r="O71" s="4">
        <v>0</v>
      </c>
      <c r="P71" s="4">
        <v>0</v>
      </c>
      <c r="Q71" s="7">
        <f t="shared" ref="Q71:Q74" si="17">SUM(L71:P71)</f>
        <v>0</v>
      </c>
      <c r="R71" s="4">
        <f t="shared" ref="R71:R74" si="18">SUM(L71:M71)</f>
        <v>0</v>
      </c>
      <c r="S71" s="4">
        <f t="shared" ref="S71:S74" si="19">SUM(N71:P71)</f>
        <v>0</v>
      </c>
      <c r="T71" s="4">
        <v>10</v>
      </c>
      <c r="U71" s="4">
        <v>0</v>
      </c>
      <c r="V71" s="22">
        <v>0</v>
      </c>
      <c r="W71" s="4">
        <v>0</v>
      </c>
      <c r="X71" s="4">
        <v>5</v>
      </c>
      <c r="Y71" s="31">
        <f t="shared" ref="Y71:Y76" si="20">T71+U71</f>
        <v>10</v>
      </c>
      <c r="Z71" s="31">
        <f t="shared" ref="Z71:Z76" si="21">SUM(V71:X71)</f>
        <v>5</v>
      </c>
      <c r="AA71" s="31">
        <f t="shared" ref="AA71:AA76" si="22">Y71+Z71</f>
        <v>15</v>
      </c>
      <c r="AB71" s="31"/>
      <c r="AC71" s="31"/>
      <c r="AD71" s="31"/>
      <c r="AE71" s="31"/>
      <c r="AF71" s="31"/>
      <c r="AG71" s="4">
        <f t="shared" ref="AG71:AG75" si="23">AB71+AC71</f>
        <v>0</v>
      </c>
      <c r="AH71" s="4">
        <f t="shared" ref="AH71:AH75" si="24">SUM(AD71:AF71)</f>
        <v>0</v>
      </c>
      <c r="AI71" s="4">
        <f t="shared" ref="AI71:AI75" si="25">AG71+AH71</f>
        <v>0</v>
      </c>
      <c r="AJ71" s="31"/>
      <c r="AK71" s="54"/>
      <c r="AL71" s="31"/>
      <c r="AM71" s="4">
        <f t="shared" si="10"/>
        <v>14</v>
      </c>
      <c r="AN71" s="70"/>
    </row>
    <row r="72" spans="1:40" ht="15.75" thickBot="1">
      <c r="A72" s="13">
        <v>67</v>
      </c>
      <c r="B72" s="12" t="s">
        <v>134</v>
      </c>
      <c r="C72" s="5" t="s">
        <v>135</v>
      </c>
      <c r="D72" s="4">
        <v>6</v>
      </c>
      <c r="E72" s="4">
        <v>3</v>
      </c>
      <c r="F72" s="22">
        <v>0</v>
      </c>
      <c r="G72" s="4">
        <v>0</v>
      </c>
      <c r="H72" s="4">
        <v>1</v>
      </c>
      <c r="I72" s="7">
        <f t="shared" si="14"/>
        <v>10</v>
      </c>
      <c r="J72" s="4" t="str">
        <f t="shared" si="15"/>
        <v>nije položena</v>
      </c>
      <c r="K72" s="4" t="str">
        <f t="shared" si="16"/>
        <v>nisu položene</v>
      </c>
      <c r="L72" s="4"/>
      <c r="M72" s="4"/>
      <c r="N72" s="22"/>
      <c r="O72" s="4"/>
      <c r="P72" s="4"/>
      <c r="Q72" s="7">
        <f t="shared" si="17"/>
        <v>0</v>
      </c>
      <c r="R72" s="4">
        <f t="shared" si="18"/>
        <v>0</v>
      </c>
      <c r="S72" s="4">
        <f t="shared" si="19"/>
        <v>0</v>
      </c>
      <c r="T72" s="4"/>
      <c r="U72" s="4"/>
      <c r="V72" s="22"/>
      <c r="W72" s="4"/>
      <c r="X72" s="4"/>
      <c r="Y72" s="31"/>
      <c r="Z72" s="31"/>
      <c r="AA72" s="31"/>
      <c r="AB72" s="31"/>
      <c r="AC72" s="31"/>
      <c r="AD72" s="31"/>
      <c r="AE72" s="31"/>
      <c r="AF72" s="31"/>
      <c r="AG72" s="4">
        <f t="shared" si="23"/>
        <v>0</v>
      </c>
      <c r="AH72" s="4">
        <f t="shared" si="24"/>
        <v>0</v>
      </c>
      <c r="AI72" s="4">
        <f t="shared" si="25"/>
        <v>0</v>
      </c>
      <c r="AJ72" s="31"/>
      <c r="AK72" s="54"/>
      <c r="AL72" s="31"/>
      <c r="AM72" s="4">
        <f t="shared" si="10"/>
        <v>10</v>
      </c>
      <c r="AN72" s="70"/>
    </row>
    <row r="73" spans="1:40" ht="15.75" thickBot="1">
      <c r="A73" s="13">
        <v>68</v>
      </c>
      <c r="B73" s="12" t="s">
        <v>136</v>
      </c>
      <c r="C73" s="5" t="s">
        <v>137</v>
      </c>
      <c r="D73" s="4">
        <v>11</v>
      </c>
      <c r="E73" s="4">
        <v>2</v>
      </c>
      <c r="F73" s="22">
        <v>0</v>
      </c>
      <c r="G73" s="4">
        <v>0</v>
      </c>
      <c r="H73" s="4"/>
      <c r="I73" s="7">
        <f t="shared" si="14"/>
        <v>13</v>
      </c>
      <c r="J73" s="4" t="str">
        <f t="shared" si="15"/>
        <v>položena</v>
      </c>
      <c r="K73" s="4" t="str">
        <f t="shared" si="16"/>
        <v>nisu položene</v>
      </c>
      <c r="L73" s="4"/>
      <c r="M73" s="4"/>
      <c r="N73" s="22"/>
      <c r="O73" s="4"/>
      <c r="P73" s="4"/>
      <c r="Q73" s="7">
        <f t="shared" si="17"/>
        <v>0</v>
      </c>
      <c r="R73" s="4">
        <f t="shared" si="18"/>
        <v>0</v>
      </c>
      <c r="S73" s="4">
        <f t="shared" si="19"/>
        <v>0</v>
      </c>
      <c r="T73" s="4"/>
      <c r="U73" s="4"/>
      <c r="V73" s="22"/>
      <c r="W73" s="4"/>
      <c r="X73" s="4"/>
      <c r="Y73" s="31"/>
      <c r="Z73" s="31"/>
      <c r="AA73" s="31"/>
      <c r="AB73" s="31"/>
      <c r="AC73" s="31"/>
      <c r="AD73" s="31"/>
      <c r="AE73" s="31"/>
      <c r="AF73" s="31"/>
      <c r="AG73" s="4">
        <f t="shared" si="23"/>
        <v>0</v>
      </c>
      <c r="AH73" s="4">
        <f t="shared" si="24"/>
        <v>0</v>
      </c>
      <c r="AI73" s="4">
        <f t="shared" si="25"/>
        <v>0</v>
      </c>
      <c r="AJ73" s="31"/>
      <c r="AK73" s="54"/>
      <c r="AL73" s="31"/>
      <c r="AM73" s="4">
        <f t="shared" si="10"/>
        <v>13</v>
      </c>
      <c r="AN73" s="70"/>
    </row>
    <row r="74" spans="1:40">
      <c r="A74" s="47">
        <v>69</v>
      </c>
      <c r="B74" s="48" t="s">
        <v>138</v>
      </c>
      <c r="C74" s="49" t="s">
        <v>139</v>
      </c>
      <c r="D74" s="26">
        <v>4</v>
      </c>
      <c r="E74" s="26">
        <v>4</v>
      </c>
      <c r="F74" s="27">
        <v>0</v>
      </c>
      <c r="G74" s="26">
        <v>2</v>
      </c>
      <c r="H74" s="26">
        <v>0</v>
      </c>
      <c r="I74" s="50">
        <f t="shared" si="14"/>
        <v>10</v>
      </c>
      <c r="J74" s="26" t="str">
        <f t="shared" si="15"/>
        <v>nije položena</v>
      </c>
      <c r="K74" s="26" t="str">
        <f t="shared" si="16"/>
        <v>nisu položene</v>
      </c>
      <c r="L74" s="26">
        <v>0</v>
      </c>
      <c r="M74" s="26">
        <v>0</v>
      </c>
      <c r="N74" s="27">
        <v>1</v>
      </c>
      <c r="O74" s="26">
        <v>1</v>
      </c>
      <c r="P74" s="26">
        <v>0</v>
      </c>
      <c r="Q74" s="50">
        <f t="shared" si="17"/>
        <v>2</v>
      </c>
      <c r="R74" s="26">
        <f t="shared" si="18"/>
        <v>0</v>
      </c>
      <c r="S74" s="26">
        <f t="shared" si="19"/>
        <v>2</v>
      </c>
      <c r="T74" s="4">
        <v>10</v>
      </c>
      <c r="U74" s="4">
        <v>3</v>
      </c>
      <c r="V74" s="22">
        <v>8</v>
      </c>
      <c r="W74" s="4">
        <v>1</v>
      </c>
      <c r="X74" s="4">
        <v>1</v>
      </c>
      <c r="Y74" s="31">
        <f t="shared" si="20"/>
        <v>13</v>
      </c>
      <c r="Z74" s="31">
        <f t="shared" si="21"/>
        <v>10</v>
      </c>
      <c r="AA74" s="31">
        <f t="shared" si="22"/>
        <v>23</v>
      </c>
      <c r="AB74" s="51"/>
      <c r="AC74" s="51"/>
      <c r="AD74" s="51"/>
      <c r="AE74" s="51"/>
      <c r="AF74" s="51"/>
      <c r="AG74" s="4">
        <f t="shared" si="23"/>
        <v>0</v>
      </c>
      <c r="AH74" s="4">
        <f t="shared" si="24"/>
        <v>0</v>
      </c>
      <c r="AI74" s="4">
        <f t="shared" si="25"/>
        <v>0</v>
      </c>
      <c r="AJ74" s="51"/>
      <c r="AK74" s="54"/>
      <c r="AL74" s="31"/>
      <c r="AM74" s="26">
        <f t="shared" si="10"/>
        <v>12</v>
      </c>
      <c r="AN74" s="71"/>
    </row>
    <row r="75" spans="1:40">
      <c r="A75" s="52">
        <v>70</v>
      </c>
      <c r="B75" s="4" t="s">
        <v>230</v>
      </c>
      <c r="C75" s="5" t="s">
        <v>229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31"/>
      <c r="R75" s="4"/>
      <c r="S75" s="4"/>
      <c r="T75" s="31"/>
      <c r="U75" s="31"/>
      <c r="V75" s="31"/>
      <c r="W75" s="31"/>
      <c r="X75" s="31"/>
      <c r="Y75" s="31"/>
      <c r="Z75" s="31"/>
      <c r="AA75" s="31"/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4">
        <f t="shared" si="23"/>
        <v>0</v>
      </c>
      <c r="AH75" s="4">
        <f t="shared" si="24"/>
        <v>0</v>
      </c>
      <c r="AI75" s="4">
        <f t="shared" si="25"/>
        <v>0</v>
      </c>
      <c r="AJ75" s="4"/>
      <c r="AK75" s="4"/>
      <c r="AL75" s="4"/>
      <c r="AM75" s="4"/>
      <c r="AN75" s="70"/>
    </row>
    <row r="76" spans="1:40">
      <c r="A76" s="52">
        <v>71</v>
      </c>
      <c r="B76" s="12" t="s">
        <v>233</v>
      </c>
      <c r="C76" s="5" t="s">
        <v>234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31"/>
      <c r="R76" s="4"/>
      <c r="S76" s="4"/>
      <c r="T76" s="4">
        <v>2</v>
      </c>
      <c r="U76" s="4">
        <v>0</v>
      </c>
      <c r="V76" s="22">
        <v>0</v>
      </c>
      <c r="W76" s="4">
        <v>0</v>
      </c>
      <c r="X76" s="4">
        <v>0</v>
      </c>
      <c r="Y76" s="31">
        <f t="shared" si="20"/>
        <v>2</v>
      </c>
      <c r="Z76" s="31">
        <f t="shared" si="21"/>
        <v>0</v>
      </c>
      <c r="AA76" s="31">
        <f t="shared" si="22"/>
        <v>2</v>
      </c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70"/>
    </row>
    <row r="77" spans="1:40">
      <c r="A77" s="2"/>
      <c r="Q77" s="40"/>
    </row>
    <row r="78" spans="1:40">
      <c r="Q78" s="40"/>
    </row>
  </sheetData>
  <mergeCells count="6">
    <mergeCell ref="AB4:AI4"/>
    <mergeCell ref="D4:K4"/>
    <mergeCell ref="A1:I1"/>
    <mergeCell ref="A2:F2"/>
    <mergeCell ref="L4:S4"/>
    <mergeCell ref="T4:AA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78"/>
  <sheetViews>
    <sheetView workbookViewId="0">
      <pane xSplit="10" ySplit="18" topLeftCell="K19" activePane="bottomRight" state="frozen"/>
      <selection pane="topRight" activeCell="K1" sqref="K1"/>
      <selection pane="bottomLeft" activeCell="A19" sqref="A19"/>
      <selection pane="bottomRight" sqref="A1:I1"/>
    </sheetView>
  </sheetViews>
  <sheetFormatPr defaultRowHeight="15"/>
  <cols>
    <col min="2" max="2" width="22.85546875" bestFit="1" customWidth="1"/>
    <col min="3" max="3" width="15" customWidth="1"/>
    <col min="4" max="4" width="9.85546875" customWidth="1"/>
    <col min="5" max="5" width="10.7109375" customWidth="1"/>
    <col min="6" max="6" width="11" customWidth="1"/>
    <col min="7" max="7" width="12.5703125" customWidth="1"/>
    <col min="8" max="8" width="9.140625" customWidth="1"/>
    <col min="9" max="9" width="9.28515625" customWidth="1"/>
    <col min="10" max="10" width="15.42578125" customWidth="1"/>
    <col min="11" max="11" width="12.42578125" customWidth="1"/>
    <col min="12" max="12" width="9.140625" customWidth="1"/>
    <col min="13" max="14" width="10.42578125" customWidth="1"/>
    <col min="15" max="15" width="12.5703125" customWidth="1"/>
    <col min="16" max="16" width="9.7109375" customWidth="1"/>
    <col min="18" max="18" width="12.140625" customWidth="1"/>
    <col min="19" max="24" width="13.140625" customWidth="1"/>
    <col min="25" max="25" width="11.140625" customWidth="1"/>
    <col min="26" max="26" width="11.28515625" customWidth="1"/>
    <col min="27" max="27" width="9.42578125" bestFit="1" customWidth="1"/>
    <col min="28" max="29" width="9.5703125" customWidth="1"/>
    <col min="30" max="30" width="9.7109375" customWidth="1"/>
    <col min="31" max="31" width="12.5703125" customWidth="1"/>
    <col min="32" max="35" width="9.7109375" customWidth="1"/>
    <col min="36" max="36" width="12.140625" bestFit="1" customWidth="1"/>
    <col min="37" max="37" width="10" customWidth="1"/>
    <col min="38" max="38" width="13.140625" customWidth="1"/>
  </cols>
  <sheetData>
    <row r="1" spans="1:40" ht="18.75">
      <c r="A1" s="57" t="s">
        <v>237</v>
      </c>
      <c r="B1" s="57"/>
      <c r="C1" s="57"/>
      <c r="D1" s="57"/>
      <c r="E1" s="57"/>
      <c r="F1" s="57"/>
      <c r="G1" s="57"/>
      <c r="H1" s="57"/>
      <c r="I1" s="57"/>
    </row>
    <row r="2" spans="1:40" ht="18.75">
      <c r="A2" s="57" t="s">
        <v>182</v>
      </c>
      <c r="B2" s="57"/>
      <c r="C2" s="57"/>
      <c r="D2" s="57"/>
      <c r="E2" s="57"/>
      <c r="F2" s="57"/>
      <c r="G2" s="57"/>
      <c r="H2" s="57"/>
      <c r="I2" s="57"/>
    </row>
    <row r="3" spans="1:40" ht="19.5" thickBot="1">
      <c r="A3" s="20"/>
      <c r="B3" s="20"/>
      <c r="C3" s="20"/>
      <c r="D3" s="20"/>
      <c r="E3" s="20"/>
      <c r="F3" s="20"/>
      <c r="G3" s="20"/>
      <c r="H3" s="20"/>
      <c r="I3" s="20"/>
    </row>
    <row r="4" spans="1:40" ht="15.75" thickBot="1">
      <c r="A4" s="1"/>
      <c r="B4" s="1"/>
      <c r="C4" s="58" t="s">
        <v>177</v>
      </c>
      <c r="D4" s="59"/>
      <c r="E4" s="59"/>
      <c r="F4" s="59"/>
      <c r="G4" s="59"/>
      <c r="H4" s="59"/>
      <c r="I4" s="59"/>
      <c r="J4" s="68"/>
      <c r="K4" s="69"/>
      <c r="L4" s="60" t="s">
        <v>209</v>
      </c>
      <c r="M4" s="61"/>
      <c r="N4" s="61"/>
      <c r="O4" s="61"/>
      <c r="P4" s="61"/>
      <c r="Q4" s="61"/>
      <c r="R4" s="61"/>
      <c r="S4" s="62"/>
      <c r="T4" s="60" t="s">
        <v>231</v>
      </c>
      <c r="U4" s="61"/>
      <c r="V4" s="61"/>
      <c r="W4" s="61"/>
      <c r="X4" s="61"/>
      <c r="Y4" s="61"/>
      <c r="Z4" s="61"/>
      <c r="AA4" s="62"/>
      <c r="AB4" s="63" t="s">
        <v>228</v>
      </c>
      <c r="AC4" s="66"/>
      <c r="AD4" s="66"/>
      <c r="AE4" s="66"/>
      <c r="AF4" s="66"/>
      <c r="AG4" s="66"/>
      <c r="AH4" s="66"/>
      <c r="AI4" s="66"/>
      <c r="AJ4" s="67"/>
      <c r="AK4" s="42"/>
      <c r="AL4" s="42"/>
    </row>
    <row r="5" spans="1:40" ht="15.75" thickBot="1">
      <c r="A5" s="8" t="s">
        <v>140</v>
      </c>
      <c r="B5" s="8" t="s">
        <v>2</v>
      </c>
      <c r="C5" s="8" t="s">
        <v>3</v>
      </c>
      <c r="D5" s="8" t="s">
        <v>172</v>
      </c>
      <c r="E5" s="8" t="s">
        <v>173</v>
      </c>
      <c r="F5" s="21" t="s">
        <v>179</v>
      </c>
      <c r="G5" s="8" t="s">
        <v>175</v>
      </c>
      <c r="H5" s="8" t="s">
        <v>176</v>
      </c>
      <c r="I5" s="8" t="s">
        <v>225</v>
      </c>
      <c r="J5" s="8" t="s">
        <v>206</v>
      </c>
      <c r="K5" s="8" t="s">
        <v>207</v>
      </c>
      <c r="L5" s="8" t="s">
        <v>172</v>
      </c>
      <c r="M5" s="8" t="s">
        <v>173</v>
      </c>
      <c r="N5" s="21" t="s">
        <v>174</v>
      </c>
      <c r="O5" s="8" t="s">
        <v>175</v>
      </c>
      <c r="P5" s="8" t="s">
        <v>176</v>
      </c>
      <c r="Q5" s="8" t="s">
        <v>221</v>
      </c>
      <c r="R5" s="32" t="s">
        <v>210</v>
      </c>
      <c r="S5" s="43" t="s">
        <v>211</v>
      </c>
      <c r="T5" s="8" t="s">
        <v>172</v>
      </c>
      <c r="U5" s="8" t="s">
        <v>173</v>
      </c>
      <c r="V5" s="21" t="s">
        <v>179</v>
      </c>
      <c r="W5" s="8" t="s">
        <v>175</v>
      </c>
      <c r="X5" s="8" t="s">
        <v>176</v>
      </c>
      <c r="Y5" s="43" t="s">
        <v>206</v>
      </c>
      <c r="Z5" s="43" t="s">
        <v>232</v>
      </c>
      <c r="AA5" s="8" t="s">
        <v>225</v>
      </c>
      <c r="AB5" s="8" t="s">
        <v>172</v>
      </c>
      <c r="AC5" s="8" t="s">
        <v>173</v>
      </c>
      <c r="AD5" s="21" t="s">
        <v>174</v>
      </c>
      <c r="AE5" s="8" t="s">
        <v>175</v>
      </c>
      <c r="AF5" s="8" t="s">
        <v>176</v>
      </c>
      <c r="AG5" s="8" t="s">
        <v>235</v>
      </c>
      <c r="AH5" s="8" t="s">
        <v>211</v>
      </c>
      <c r="AI5" s="8" t="s">
        <v>221</v>
      </c>
      <c r="AJ5" s="32" t="s">
        <v>223</v>
      </c>
      <c r="AK5" s="8" t="s">
        <v>224</v>
      </c>
      <c r="AL5" s="8" t="s">
        <v>222</v>
      </c>
      <c r="AM5" s="9" t="s">
        <v>171</v>
      </c>
      <c r="AN5" s="45" t="s">
        <v>227</v>
      </c>
    </row>
    <row r="6" spans="1:40" ht="15.75" thickBot="1">
      <c r="A6" s="13">
        <v>1</v>
      </c>
      <c r="B6" s="14" t="str">
        <f>IF([1]vezbeASUV!B5=0,"",[1]vezbeASUV!B5)</f>
        <v>Војводић Никола</v>
      </c>
      <c r="C6" s="17" t="str">
        <f>IF([1]vezbeASUV!C5=0,"",[1]vezbeASUV!C5)</f>
        <v>АСУВ-58/17</v>
      </c>
      <c r="D6" s="7"/>
      <c r="E6" s="7"/>
      <c r="F6" s="22"/>
      <c r="G6" s="7"/>
      <c r="H6" s="7"/>
      <c r="I6" s="7">
        <f>D6+E6+F6+G6+H6</f>
        <v>0</v>
      </c>
      <c r="J6" s="4" t="str">
        <f>IF((D6+E6)&gt;=10,"položena","nije položena")</f>
        <v>nije položena</v>
      </c>
      <c r="K6" s="4" t="str">
        <f>IF((F6+G6+H6)&gt;=12,"položene","nisu položene")</f>
        <v>nisu položene</v>
      </c>
      <c r="L6" s="7"/>
      <c r="M6" s="7"/>
      <c r="N6" s="22"/>
      <c r="O6" s="7"/>
      <c r="P6" s="7"/>
      <c r="Q6" s="39">
        <f>SUM(L6:P6)</f>
        <v>0</v>
      </c>
      <c r="R6" s="4">
        <f>SUM(L6:M6)</f>
        <v>0</v>
      </c>
      <c r="S6" s="4">
        <f>SUM(N6:P6)</f>
        <v>0</v>
      </c>
      <c r="T6" s="7"/>
      <c r="U6" s="7"/>
      <c r="V6" s="22"/>
      <c r="W6" s="7"/>
      <c r="X6" s="7"/>
      <c r="Y6" s="31"/>
      <c r="Z6" s="31"/>
      <c r="AA6" s="31"/>
      <c r="AB6" s="31"/>
      <c r="AC6" s="31"/>
      <c r="AD6" s="31"/>
      <c r="AE6" s="31"/>
      <c r="AF6" s="31"/>
      <c r="AG6" s="39"/>
      <c r="AH6" s="39"/>
      <c r="AI6" s="31"/>
      <c r="AJ6" s="23"/>
      <c r="AK6" s="7">
        <v>0</v>
      </c>
      <c r="AL6" s="7">
        <v>0</v>
      </c>
      <c r="AM6" s="41">
        <f>I6+Q6+AJ6+AK6+AL6</f>
        <v>0</v>
      </c>
      <c r="AN6" s="23"/>
    </row>
    <row r="7" spans="1:40" ht="15.75" thickBot="1">
      <c r="A7" s="13">
        <v>2</v>
      </c>
      <c r="B7" s="18" t="str">
        <f>IF([1]vezbeASUV!B6=0,"",[1]vezbeASUV!B6)</f>
        <v>Благојевић Матеја</v>
      </c>
      <c r="C7" s="15" t="str">
        <f>IF([1]vezbeASUV!C6=0,"",[1]vezbeASUV!C6)</f>
        <v>АСУВ-1/18</v>
      </c>
      <c r="D7" s="4">
        <v>12</v>
      </c>
      <c r="E7" s="4">
        <v>8</v>
      </c>
      <c r="F7" s="22">
        <v>15</v>
      </c>
      <c r="G7" s="4">
        <v>4</v>
      </c>
      <c r="H7" s="4">
        <v>5</v>
      </c>
      <c r="I7" s="33">
        <f t="shared" ref="I7:I67" si="0">D7+E7+F7+G7+H7</f>
        <v>44</v>
      </c>
      <c r="J7" s="4" t="str">
        <f t="shared" ref="J7:J67" si="1">IF((D7+E7)&gt;=10,"položena","nije položena")</f>
        <v>položena</v>
      </c>
      <c r="K7" s="4" t="str">
        <f t="shared" ref="K7:K67" si="2">IF((F7+G7+H7)&gt;=12,"položene","nisu položene")</f>
        <v>položene</v>
      </c>
      <c r="L7" s="4">
        <v>0</v>
      </c>
      <c r="M7" s="4">
        <v>14</v>
      </c>
      <c r="N7" s="22">
        <v>5</v>
      </c>
      <c r="O7" s="4">
        <v>2</v>
      </c>
      <c r="P7" s="4">
        <v>6</v>
      </c>
      <c r="Q7" s="33">
        <f t="shared" ref="Q7:Q67" si="3">SUM(L7:P7)</f>
        <v>27</v>
      </c>
      <c r="R7" s="36">
        <f t="shared" ref="R7:R67" si="4">SUM(L7:M7)</f>
        <v>14</v>
      </c>
      <c r="S7" s="36">
        <f t="shared" ref="S7:S67" si="5">SUM(N7:P7)</f>
        <v>13</v>
      </c>
      <c r="T7" s="4"/>
      <c r="U7" s="4"/>
      <c r="V7" s="22"/>
      <c r="W7" s="4"/>
      <c r="X7" s="4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>
        <v>2.5</v>
      </c>
      <c r="AK7" s="31">
        <v>2.5</v>
      </c>
      <c r="AL7" s="31">
        <v>5</v>
      </c>
      <c r="AM7" s="41">
        <f>I7+Q7+AJ7+AK7+AL7</f>
        <v>81</v>
      </c>
      <c r="AN7" s="73">
        <v>9</v>
      </c>
    </row>
    <row r="8" spans="1:40" ht="15.75" thickBot="1">
      <c r="A8" s="13">
        <v>3</v>
      </c>
      <c r="B8" s="18" t="str">
        <f>IF([1]vezbeASUV!B7=0,"",[1]vezbeASUV!B7)</f>
        <v>Алексић Лука</v>
      </c>
      <c r="C8" s="15" t="str">
        <f>IF([1]vezbeASUV!C7=0,"",[1]vezbeASUV!C7)</f>
        <v>АСУВ-2/18</v>
      </c>
      <c r="D8" s="4">
        <v>9</v>
      </c>
      <c r="E8" s="4">
        <v>8</v>
      </c>
      <c r="F8" s="22">
        <v>7</v>
      </c>
      <c r="G8" s="4">
        <v>0</v>
      </c>
      <c r="H8" s="4">
        <v>5</v>
      </c>
      <c r="I8" s="33">
        <f t="shared" si="0"/>
        <v>29</v>
      </c>
      <c r="J8" s="4" t="str">
        <f t="shared" si="1"/>
        <v>položena</v>
      </c>
      <c r="K8" s="4" t="str">
        <f t="shared" si="2"/>
        <v>položene</v>
      </c>
      <c r="L8" s="4">
        <v>2</v>
      </c>
      <c r="M8" s="4">
        <v>5</v>
      </c>
      <c r="N8" s="22">
        <v>3</v>
      </c>
      <c r="O8" s="4">
        <v>8</v>
      </c>
      <c r="P8" s="4">
        <v>0</v>
      </c>
      <c r="Q8" s="39">
        <f t="shared" si="3"/>
        <v>18</v>
      </c>
      <c r="R8" s="4">
        <f t="shared" si="4"/>
        <v>7</v>
      </c>
      <c r="S8" s="4">
        <f t="shared" si="5"/>
        <v>11</v>
      </c>
      <c r="T8" s="4"/>
      <c r="U8" s="4"/>
      <c r="V8" s="22"/>
      <c r="W8" s="4"/>
      <c r="X8" s="4"/>
      <c r="Y8" s="31"/>
      <c r="Z8" s="31"/>
      <c r="AA8" s="31"/>
      <c r="AB8" s="31">
        <v>3</v>
      </c>
      <c r="AC8" s="31">
        <v>15</v>
      </c>
      <c r="AD8" s="31">
        <v>7</v>
      </c>
      <c r="AE8" s="31">
        <v>7</v>
      </c>
      <c r="AF8" s="31">
        <v>0</v>
      </c>
      <c r="AG8" s="36">
        <f t="shared" ref="AG8:AG68" si="6">AB8+AC8</f>
        <v>18</v>
      </c>
      <c r="AH8" s="36">
        <f t="shared" ref="AH8:AH68" si="7">SUM(AD8:AF8)</f>
        <v>14</v>
      </c>
      <c r="AI8" s="36">
        <f t="shared" ref="AI8:AI68" si="8">AG8+AH8</f>
        <v>32</v>
      </c>
      <c r="AJ8" s="31">
        <v>2.2999999999999998</v>
      </c>
      <c r="AK8" s="31">
        <v>2.2999999999999998</v>
      </c>
      <c r="AL8" s="31">
        <v>5</v>
      </c>
      <c r="AM8" s="41">
        <f>I8+AI8+AJ8+AK8+AL8</f>
        <v>70.599999999999994</v>
      </c>
      <c r="AN8" s="73">
        <v>8</v>
      </c>
    </row>
    <row r="9" spans="1:40" ht="15.75" thickBot="1">
      <c r="A9" s="13">
        <v>4</v>
      </c>
      <c r="B9" s="18" t="str">
        <f>IF([1]vezbeASUV!B8=0,"",[1]vezbeASUV!B8)</f>
        <v>Блажић Марко</v>
      </c>
      <c r="C9" s="15" t="str">
        <f>IF([1]vezbeASUV!C8=0,"",[1]vezbeASUV!C8)</f>
        <v>АСУВ-3/18</v>
      </c>
      <c r="D9" s="4">
        <v>2</v>
      </c>
      <c r="E9" s="4">
        <v>8</v>
      </c>
      <c r="F9" s="22">
        <v>0</v>
      </c>
      <c r="G9" s="4">
        <v>2</v>
      </c>
      <c r="H9" s="4">
        <v>5</v>
      </c>
      <c r="I9" s="7">
        <f t="shared" si="0"/>
        <v>17</v>
      </c>
      <c r="J9" s="4" t="str">
        <f t="shared" si="1"/>
        <v>položena</v>
      </c>
      <c r="K9" s="4" t="str">
        <f t="shared" si="2"/>
        <v>nisu položene</v>
      </c>
      <c r="L9" s="4">
        <v>2</v>
      </c>
      <c r="M9" s="4">
        <v>1</v>
      </c>
      <c r="N9" s="22">
        <v>5</v>
      </c>
      <c r="O9" s="4">
        <v>7</v>
      </c>
      <c r="P9" s="4">
        <v>2</v>
      </c>
      <c r="Q9" s="39">
        <f t="shared" si="3"/>
        <v>17</v>
      </c>
      <c r="R9" s="4">
        <f t="shared" si="4"/>
        <v>3</v>
      </c>
      <c r="S9" s="4">
        <f t="shared" si="5"/>
        <v>14</v>
      </c>
      <c r="T9" s="4"/>
      <c r="U9" s="4"/>
      <c r="V9" s="22"/>
      <c r="W9" s="4"/>
      <c r="X9" s="4"/>
      <c r="Y9" s="31"/>
      <c r="Z9" s="31"/>
      <c r="AA9" s="31"/>
      <c r="AB9" s="31">
        <v>0</v>
      </c>
      <c r="AC9" s="31">
        <v>11.5</v>
      </c>
      <c r="AD9" s="31">
        <v>7</v>
      </c>
      <c r="AE9" s="31">
        <v>6</v>
      </c>
      <c r="AF9" s="31">
        <v>0</v>
      </c>
      <c r="AG9" s="36">
        <f t="shared" si="6"/>
        <v>11.5</v>
      </c>
      <c r="AH9" s="36">
        <f t="shared" si="7"/>
        <v>13</v>
      </c>
      <c r="AI9" s="36">
        <f t="shared" si="8"/>
        <v>24.5</v>
      </c>
      <c r="AJ9" s="31">
        <v>0.9</v>
      </c>
      <c r="AK9" s="31">
        <v>0.3</v>
      </c>
      <c r="AL9" s="31">
        <v>0</v>
      </c>
      <c r="AM9" s="41">
        <f>AI9+AJ9+AK9+AL9</f>
        <v>25.7</v>
      </c>
      <c r="AN9" s="73"/>
    </row>
    <row r="10" spans="1:40" ht="15.75" thickBot="1">
      <c r="A10" s="13">
        <v>5</v>
      </c>
      <c r="B10" s="18" t="str">
        <f>IF([1]vezbeASUV!B9=0,"",[1]vezbeASUV!B9)</f>
        <v>Сабљић Никола</v>
      </c>
      <c r="C10" s="15" t="str">
        <f>IF([1]vezbeASUV!C9=0,"",[1]vezbeASUV!C9)</f>
        <v>АСУВ-4/18</v>
      </c>
      <c r="D10" s="4">
        <v>10</v>
      </c>
      <c r="E10" s="4">
        <v>7</v>
      </c>
      <c r="F10" s="22">
        <v>9</v>
      </c>
      <c r="G10" s="4">
        <v>2</v>
      </c>
      <c r="H10" s="4">
        <v>1</v>
      </c>
      <c r="I10" s="33">
        <f t="shared" si="0"/>
        <v>29</v>
      </c>
      <c r="J10" s="4" t="str">
        <f t="shared" si="1"/>
        <v>položena</v>
      </c>
      <c r="K10" s="4" t="str">
        <f t="shared" si="2"/>
        <v>položene</v>
      </c>
      <c r="L10" s="4">
        <v>6</v>
      </c>
      <c r="M10" s="4">
        <v>8</v>
      </c>
      <c r="N10" s="22">
        <v>5</v>
      </c>
      <c r="O10" s="4">
        <v>8</v>
      </c>
      <c r="P10" s="4">
        <v>1</v>
      </c>
      <c r="Q10" s="33">
        <f t="shared" si="3"/>
        <v>28</v>
      </c>
      <c r="R10" s="36">
        <f t="shared" si="4"/>
        <v>14</v>
      </c>
      <c r="S10" s="36">
        <f t="shared" si="5"/>
        <v>14</v>
      </c>
      <c r="T10" s="4"/>
      <c r="U10" s="4"/>
      <c r="V10" s="22"/>
      <c r="W10" s="4"/>
      <c r="X10" s="4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>
        <v>2.2999999999999998</v>
      </c>
      <c r="AK10" s="31">
        <v>1.9</v>
      </c>
      <c r="AL10" s="31">
        <v>3.3</v>
      </c>
      <c r="AM10" s="41">
        <f t="shared" ref="AM10:AM69" si="9">I10+Q10+AJ10+AK10+AL10</f>
        <v>64.5</v>
      </c>
      <c r="AN10" s="73">
        <v>7</v>
      </c>
    </row>
    <row r="11" spans="1:40" ht="15.75" thickBot="1">
      <c r="A11" s="13">
        <v>6</v>
      </c>
      <c r="B11" s="18" t="str">
        <f>IF([1]vezbeASUV!B10=0,"",[1]vezbeASUV!B10)</f>
        <v>Божовић Јован</v>
      </c>
      <c r="C11" s="15" t="str">
        <f>IF([1]vezbeASUV!C10=0,"",[1]vezbeASUV!C10)</f>
        <v>АСУВ-5/18</v>
      </c>
      <c r="D11" s="4">
        <v>11</v>
      </c>
      <c r="E11" s="4">
        <v>8</v>
      </c>
      <c r="F11" s="22">
        <v>13</v>
      </c>
      <c r="G11" s="4">
        <v>5</v>
      </c>
      <c r="H11" s="4">
        <v>5</v>
      </c>
      <c r="I11" s="33">
        <f t="shared" si="0"/>
        <v>42</v>
      </c>
      <c r="J11" s="4" t="str">
        <f t="shared" si="1"/>
        <v>položena</v>
      </c>
      <c r="K11" s="4" t="str">
        <f t="shared" si="2"/>
        <v>položene</v>
      </c>
      <c r="L11" s="4">
        <v>0</v>
      </c>
      <c r="M11" s="4">
        <v>11</v>
      </c>
      <c r="N11" s="22">
        <v>5</v>
      </c>
      <c r="O11" s="4">
        <v>8</v>
      </c>
      <c r="P11" s="4">
        <v>4</v>
      </c>
      <c r="Q11" s="33">
        <f t="shared" si="3"/>
        <v>28</v>
      </c>
      <c r="R11" s="36">
        <f t="shared" si="4"/>
        <v>11</v>
      </c>
      <c r="S11" s="36">
        <f t="shared" si="5"/>
        <v>17</v>
      </c>
      <c r="T11" s="4"/>
      <c r="U11" s="4"/>
      <c r="V11" s="22"/>
      <c r="W11" s="4"/>
      <c r="X11" s="4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>
        <v>2.5</v>
      </c>
      <c r="AK11" s="31">
        <v>2.2999999999999998</v>
      </c>
      <c r="AL11" s="31">
        <v>3.3</v>
      </c>
      <c r="AM11" s="41">
        <f t="shared" si="9"/>
        <v>78.099999999999994</v>
      </c>
      <c r="AN11" s="73">
        <v>8</v>
      </c>
    </row>
    <row r="12" spans="1:40" ht="15.75" thickBot="1">
      <c r="A12" s="13">
        <v>7</v>
      </c>
      <c r="B12" s="18" t="str">
        <f>IF([1]vezbeASUV!B11=0,"",[1]vezbeASUV!B11)</f>
        <v>Војновић Лука</v>
      </c>
      <c r="C12" s="15" t="str">
        <f>IF([1]vezbeASUV!C11=0,"",[1]vezbeASUV!C11)</f>
        <v>АСУВ-6/18</v>
      </c>
      <c r="D12" s="4">
        <v>11</v>
      </c>
      <c r="E12" s="4">
        <v>5</v>
      </c>
      <c r="F12" s="22">
        <v>12</v>
      </c>
      <c r="G12" s="4">
        <v>2</v>
      </c>
      <c r="H12" s="4">
        <v>3</v>
      </c>
      <c r="I12" s="33">
        <f t="shared" si="0"/>
        <v>33</v>
      </c>
      <c r="J12" s="4" t="str">
        <f t="shared" si="1"/>
        <v>položena</v>
      </c>
      <c r="K12" s="4" t="str">
        <f t="shared" si="2"/>
        <v>položene</v>
      </c>
      <c r="L12" s="4">
        <v>1</v>
      </c>
      <c r="M12" s="4">
        <v>2</v>
      </c>
      <c r="N12" s="22">
        <v>3</v>
      </c>
      <c r="O12" s="4">
        <v>2</v>
      </c>
      <c r="P12" s="4">
        <v>1</v>
      </c>
      <c r="Q12" s="39">
        <f t="shared" si="3"/>
        <v>9</v>
      </c>
      <c r="R12" s="4">
        <f t="shared" si="4"/>
        <v>3</v>
      </c>
      <c r="S12" s="4">
        <f t="shared" si="5"/>
        <v>6</v>
      </c>
      <c r="T12" s="4"/>
      <c r="U12" s="4"/>
      <c r="V12" s="22"/>
      <c r="W12" s="4"/>
      <c r="X12" s="4"/>
      <c r="Y12" s="31"/>
      <c r="Z12" s="31"/>
      <c r="AA12" s="31"/>
      <c r="AB12" s="31">
        <v>4</v>
      </c>
      <c r="AC12" s="31">
        <v>14</v>
      </c>
      <c r="AD12" s="31">
        <v>7</v>
      </c>
      <c r="AE12" s="31">
        <v>8</v>
      </c>
      <c r="AF12" s="31">
        <v>0</v>
      </c>
      <c r="AG12" s="36">
        <f t="shared" si="6"/>
        <v>18</v>
      </c>
      <c r="AH12" s="36">
        <f t="shared" si="7"/>
        <v>15</v>
      </c>
      <c r="AI12" s="36">
        <f t="shared" si="8"/>
        <v>33</v>
      </c>
      <c r="AJ12" s="31">
        <v>2.5</v>
      </c>
      <c r="AK12" s="31">
        <v>1.9</v>
      </c>
      <c r="AL12" s="31">
        <v>2.5</v>
      </c>
      <c r="AM12" s="41">
        <f>I12+AI12+AJ12+AK12+AL12</f>
        <v>72.900000000000006</v>
      </c>
      <c r="AN12" s="73">
        <v>8</v>
      </c>
    </row>
    <row r="13" spans="1:40" ht="15.75" thickBot="1">
      <c r="A13" s="13">
        <v>8</v>
      </c>
      <c r="B13" s="18" t="str">
        <f>IF([1]vezbeASUV!B12=0,"",[1]vezbeASUV!B12)</f>
        <v>Пурић Дарко</v>
      </c>
      <c r="C13" s="15" t="str">
        <f>IF([1]vezbeASUV!C12=0,"",[1]vezbeASUV!C12)</f>
        <v>АСУВ-7/18</v>
      </c>
      <c r="D13" s="4">
        <v>12</v>
      </c>
      <c r="E13" s="4">
        <v>8</v>
      </c>
      <c r="F13" s="22">
        <v>14</v>
      </c>
      <c r="G13" s="4">
        <v>2</v>
      </c>
      <c r="H13" s="4">
        <v>5</v>
      </c>
      <c r="I13" s="33">
        <f t="shared" si="0"/>
        <v>41</v>
      </c>
      <c r="J13" s="4" t="str">
        <f t="shared" si="1"/>
        <v>položena</v>
      </c>
      <c r="K13" s="4" t="str">
        <f t="shared" si="2"/>
        <v>položene</v>
      </c>
      <c r="L13" s="4"/>
      <c r="M13" s="4"/>
      <c r="N13" s="22"/>
      <c r="O13" s="4"/>
      <c r="P13" s="4"/>
      <c r="Q13" s="39">
        <f t="shared" si="3"/>
        <v>0</v>
      </c>
      <c r="R13" s="4">
        <f t="shared" si="4"/>
        <v>0</v>
      </c>
      <c r="S13" s="4">
        <f t="shared" si="5"/>
        <v>0</v>
      </c>
      <c r="T13" s="4"/>
      <c r="U13" s="4"/>
      <c r="V13" s="22"/>
      <c r="W13" s="4"/>
      <c r="X13" s="4"/>
      <c r="Y13" s="31"/>
      <c r="Z13" s="31"/>
      <c r="AA13" s="31"/>
      <c r="AB13" s="31">
        <v>3</v>
      </c>
      <c r="AC13" s="31">
        <v>15</v>
      </c>
      <c r="AD13" s="31">
        <v>7</v>
      </c>
      <c r="AE13" s="31">
        <v>8</v>
      </c>
      <c r="AF13" s="31">
        <v>11</v>
      </c>
      <c r="AG13" s="36">
        <f t="shared" si="6"/>
        <v>18</v>
      </c>
      <c r="AH13" s="36">
        <f t="shared" si="7"/>
        <v>26</v>
      </c>
      <c r="AI13" s="36">
        <f t="shared" si="8"/>
        <v>44</v>
      </c>
      <c r="AJ13" s="31">
        <v>1.7</v>
      </c>
      <c r="AK13" s="31">
        <v>2.1</v>
      </c>
      <c r="AL13" s="31">
        <v>4.2</v>
      </c>
      <c r="AM13" s="41">
        <f>I13+AI13+AJ13+AK13+AL13</f>
        <v>93</v>
      </c>
      <c r="AN13" s="73">
        <v>10</v>
      </c>
    </row>
    <row r="14" spans="1:40" ht="15.75" thickBot="1">
      <c r="A14" s="13">
        <v>9</v>
      </c>
      <c r="B14" s="18" t="str">
        <f>IF([1]vezbeASUV!B13=0,"",[1]vezbeASUV!B13)</f>
        <v>Ђуковић Стефан</v>
      </c>
      <c r="C14" s="15" t="str">
        <f>IF([1]vezbeASUV!C13=0,"",[1]vezbeASUV!C13)</f>
        <v>АСУВ-8/18</v>
      </c>
      <c r="D14" s="4">
        <v>0</v>
      </c>
      <c r="E14" s="4">
        <v>0</v>
      </c>
      <c r="F14" s="22">
        <v>0</v>
      </c>
      <c r="G14" s="4">
        <v>0</v>
      </c>
      <c r="H14" s="4">
        <v>0</v>
      </c>
      <c r="I14" s="7">
        <f t="shared" si="0"/>
        <v>0</v>
      </c>
      <c r="J14" s="4" t="str">
        <f t="shared" si="1"/>
        <v>nije položena</v>
      </c>
      <c r="K14" s="4" t="str">
        <f t="shared" si="2"/>
        <v>nisu položene</v>
      </c>
      <c r="L14" s="4">
        <v>0</v>
      </c>
      <c r="M14" s="4">
        <v>0</v>
      </c>
      <c r="N14" s="22">
        <v>0</v>
      </c>
      <c r="O14" s="4">
        <v>0</v>
      </c>
      <c r="P14" s="4">
        <v>0</v>
      </c>
      <c r="Q14" s="39">
        <f t="shared" si="3"/>
        <v>0</v>
      </c>
      <c r="R14" s="4">
        <f t="shared" si="4"/>
        <v>0</v>
      </c>
      <c r="S14" s="4">
        <f t="shared" si="5"/>
        <v>0</v>
      </c>
      <c r="T14" s="4">
        <v>10</v>
      </c>
      <c r="U14" s="4">
        <v>4</v>
      </c>
      <c r="V14" s="22">
        <v>8</v>
      </c>
      <c r="W14" s="4">
        <v>3</v>
      </c>
      <c r="X14" s="4">
        <v>0</v>
      </c>
      <c r="Y14" s="36">
        <f t="shared" ref="Y14:Y60" si="10">T14+U14</f>
        <v>14</v>
      </c>
      <c r="Z14" s="36">
        <f t="shared" ref="Z14:Z60" si="11">SUM(V14:X14)</f>
        <v>11</v>
      </c>
      <c r="AA14" s="36">
        <f t="shared" ref="AA14:AA60" si="12">Y14+Z14</f>
        <v>25</v>
      </c>
      <c r="AB14" s="31"/>
      <c r="AC14" s="31"/>
      <c r="AD14" s="31"/>
      <c r="AE14" s="31"/>
      <c r="AF14" s="31"/>
      <c r="AG14" s="31"/>
      <c r="AH14" s="31"/>
      <c r="AI14" s="31"/>
      <c r="AJ14" s="31">
        <v>2.2999999999999998</v>
      </c>
      <c r="AK14" s="31">
        <v>2.2999999999999998</v>
      </c>
      <c r="AL14" s="31">
        <v>1.7</v>
      </c>
      <c r="AM14" s="41">
        <f>AA14+AJ14+AK14+AL14</f>
        <v>31.3</v>
      </c>
      <c r="AN14" s="73"/>
    </row>
    <row r="15" spans="1:40" ht="15.75" thickBot="1">
      <c r="A15" s="13">
        <v>10</v>
      </c>
      <c r="B15" s="18" t="str">
        <f>IF([1]vezbeASUV!B14=0,"",[1]vezbeASUV!B14)</f>
        <v>Тирнанић Андреја</v>
      </c>
      <c r="C15" s="15" t="str">
        <f>IF([1]vezbeASUV!C14=0,"",[1]vezbeASUV!C14)</f>
        <v>АСУВ-9/18</v>
      </c>
      <c r="D15" s="4">
        <v>12</v>
      </c>
      <c r="E15" s="4">
        <v>8</v>
      </c>
      <c r="F15" s="22">
        <v>7</v>
      </c>
      <c r="G15" s="4">
        <v>2</v>
      </c>
      <c r="H15" s="4">
        <v>1</v>
      </c>
      <c r="I15" s="7">
        <f t="shared" si="0"/>
        <v>30</v>
      </c>
      <c r="J15" s="4" t="str">
        <f t="shared" si="1"/>
        <v>položena</v>
      </c>
      <c r="K15" s="4" t="str">
        <f t="shared" si="2"/>
        <v>nisu položene</v>
      </c>
      <c r="L15" s="4">
        <v>0</v>
      </c>
      <c r="M15" s="4">
        <v>1</v>
      </c>
      <c r="N15" s="22">
        <v>0</v>
      </c>
      <c r="O15" s="4">
        <v>0</v>
      </c>
      <c r="P15" s="4">
        <v>0</v>
      </c>
      <c r="Q15" s="39">
        <f t="shared" si="3"/>
        <v>1</v>
      </c>
      <c r="R15" s="4">
        <f t="shared" si="4"/>
        <v>1</v>
      </c>
      <c r="S15" s="4">
        <f t="shared" si="5"/>
        <v>0</v>
      </c>
      <c r="T15" s="4">
        <v>12</v>
      </c>
      <c r="U15" s="4">
        <v>8</v>
      </c>
      <c r="V15" s="22">
        <v>8</v>
      </c>
      <c r="W15" s="4">
        <v>1</v>
      </c>
      <c r="X15" s="4">
        <v>5</v>
      </c>
      <c r="Y15" s="36">
        <f t="shared" si="10"/>
        <v>20</v>
      </c>
      <c r="Z15" s="36">
        <f t="shared" si="11"/>
        <v>14</v>
      </c>
      <c r="AA15" s="36">
        <f t="shared" si="12"/>
        <v>34</v>
      </c>
      <c r="AB15" s="31"/>
      <c r="AC15" s="31"/>
      <c r="AD15" s="31"/>
      <c r="AE15" s="31"/>
      <c r="AF15" s="31"/>
      <c r="AG15" s="31"/>
      <c r="AH15" s="31"/>
      <c r="AI15" s="31"/>
      <c r="AJ15" s="31">
        <v>2.2999999999999998</v>
      </c>
      <c r="AK15" s="31">
        <v>2.5</v>
      </c>
      <c r="AL15" s="31">
        <v>3.3</v>
      </c>
      <c r="AM15" s="41">
        <f>I15+AA15+AJ15+AK15+AL15</f>
        <v>72.099999999999994</v>
      </c>
      <c r="AN15" s="73"/>
    </row>
    <row r="16" spans="1:40" ht="15.75" thickBot="1">
      <c r="A16" s="13">
        <v>11</v>
      </c>
      <c r="B16" s="18" t="str">
        <f>IF([1]vezbeASUV!B15=0,"",[1]vezbeASUV!B15)</f>
        <v>Босијоковић Давид</v>
      </c>
      <c r="C16" s="15" t="str">
        <f>IF([1]vezbeASUV!C15=0,"",[1]vezbeASUV!C15)</f>
        <v>АСУВ-10/18</v>
      </c>
      <c r="D16" s="4">
        <v>9</v>
      </c>
      <c r="E16" s="4">
        <v>8</v>
      </c>
      <c r="F16" s="22">
        <v>15</v>
      </c>
      <c r="G16" s="4">
        <v>2</v>
      </c>
      <c r="H16" s="4">
        <v>1</v>
      </c>
      <c r="I16" s="33">
        <f t="shared" si="0"/>
        <v>35</v>
      </c>
      <c r="J16" s="4" t="str">
        <f t="shared" si="1"/>
        <v>položena</v>
      </c>
      <c r="K16" s="4" t="str">
        <f t="shared" si="2"/>
        <v>položene</v>
      </c>
      <c r="L16" s="4">
        <v>0</v>
      </c>
      <c r="M16" s="4">
        <v>7</v>
      </c>
      <c r="N16" s="22">
        <v>3</v>
      </c>
      <c r="O16" s="4">
        <v>4</v>
      </c>
      <c r="P16" s="4">
        <v>1</v>
      </c>
      <c r="Q16" s="39">
        <f t="shared" si="3"/>
        <v>15</v>
      </c>
      <c r="R16" s="4">
        <f t="shared" si="4"/>
        <v>7</v>
      </c>
      <c r="S16" s="4">
        <f t="shared" si="5"/>
        <v>8</v>
      </c>
      <c r="T16" s="4"/>
      <c r="U16" s="4"/>
      <c r="V16" s="22"/>
      <c r="W16" s="4"/>
      <c r="X16" s="4"/>
      <c r="Y16" s="31"/>
      <c r="Z16" s="31"/>
      <c r="AA16" s="31"/>
      <c r="AB16" s="31">
        <v>5</v>
      </c>
      <c r="AC16" s="31">
        <v>15</v>
      </c>
      <c r="AD16" s="31">
        <v>6</v>
      </c>
      <c r="AE16" s="31">
        <v>8</v>
      </c>
      <c r="AF16" s="31">
        <v>0</v>
      </c>
      <c r="AG16" s="36">
        <f t="shared" si="6"/>
        <v>20</v>
      </c>
      <c r="AH16" s="36">
        <f t="shared" si="7"/>
        <v>14</v>
      </c>
      <c r="AI16" s="36">
        <f t="shared" si="8"/>
        <v>34</v>
      </c>
      <c r="AJ16" s="31">
        <v>2.1</v>
      </c>
      <c r="AK16" s="31">
        <v>2.2999999999999998</v>
      </c>
      <c r="AL16" s="31">
        <v>3.3</v>
      </c>
      <c r="AM16" s="41">
        <f>I16+AI16+AJ16+AK16+AL16</f>
        <v>76.699999999999989</v>
      </c>
      <c r="AN16" s="73">
        <v>8</v>
      </c>
    </row>
    <row r="17" spans="1:40" ht="15.75" thickBot="1">
      <c r="A17" s="13">
        <v>12</v>
      </c>
      <c r="B17" s="18" t="str">
        <f>IF([1]vezbeASUV!B16=0,"",[1]vezbeASUV!B16)</f>
        <v>Станковић Стефан</v>
      </c>
      <c r="C17" s="15" t="str">
        <f>IF([1]vezbeASUV!C16=0,"",[1]vezbeASUV!C16)</f>
        <v>АСУВ-11/18</v>
      </c>
      <c r="D17" s="4">
        <v>0</v>
      </c>
      <c r="E17" s="4">
        <v>8</v>
      </c>
      <c r="F17" s="22">
        <v>13</v>
      </c>
      <c r="G17" s="4">
        <v>0</v>
      </c>
      <c r="H17" s="4">
        <v>5</v>
      </c>
      <c r="I17" s="7">
        <f t="shared" si="0"/>
        <v>26</v>
      </c>
      <c r="J17" s="4" t="str">
        <f t="shared" si="1"/>
        <v>nije položena</v>
      </c>
      <c r="K17" s="4" t="str">
        <f t="shared" si="2"/>
        <v>položene</v>
      </c>
      <c r="L17" s="4">
        <v>5</v>
      </c>
      <c r="M17" s="4">
        <v>1</v>
      </c>
      <c r="N17" s="22">
        <v>1</v>
      </c>
      <c r="O17" s="4">
        <v>8</v>
      </c>
      <c r="P17" s="4">
        <v>1</v>
      </c>
      <c r="Q17" s="39">
        <f t="shared" si="3"/>
        <v>16</v>
      </c>
      <c r="R17" s="4">
        <f t="shared" si="4"/>
        <v>6</v>
      </c>
      <c r="S17" s="4">
        <f t="shared" si="5"/>
        <v>10</v>
      </c>
      <c r="T17" s="4">
        <v>11</v>
      </c>
      <c r="U17" s="4">
        <v>8</v>
      </c>
      <c r="V17" s="22">
        <v>14</v>
      </c>
      <c r="W17" s="4">
        <v>3</v>
      </c>
      <c r="X17" s="4">
        <v>1</v>
      </c>
      <c r="Y17" s="36">
        <f t="shared" si="10"/>
        <v>19</v>
      </c>
      <c r="Z17" s="36">
        <f t="shared" si="11"/>
        <v>18</v>
      </c>
      <c r="AA17" s="36">
        <f t="shared" si="12"/>
        <v>37</v>
      </c>
      <c r="AB17" s="31"/>
      <c r="AC17" s="31"/>
      <c r="AD17" s="31"/>
      <c r="AE17" s="31"/>
      <c r="AF17" s="31"/>
      <c r="AG17" s="31"/>
      <c r="AH17" s="31"/>
      <c r="AI17" s="31"/>
      <c r="AJ17" s="31">
        <v>2.5</v>
      </c>
      <c r="AK17" s="31">
        <v>2.2999999999999998</v>
      </c>
      <c r="AL17" s="31">
        <v>4.2</v>
      </c>
      <c r="AM17" s="41">
        <f>AA17+I17+AJ17+AK17+AL17</f>
        <v>72</v>
      </c>
      <c r="AN17" s="73"/>
    </row>
    <row r="18" spans="1:40" ht="15.75" thickBot="1">
      <c r="A18" s="13">
        <v>13</v>
      </c>
      <c r="B18" s="18" t="str">
        <f>IF([1]vezbeASUV!B17=0,"",[1]vezbeASUV!B17)</f>
        <v>Ђорђевић Петар</v>
      </c>
      <c r="C18" s="15" t="str">
        <f>IF([1]vezbeASUV!C17=0,"",[1]vezbeASUV!C17)</f>
        <v>АСУВ-12/18</v>
      </c>
      <c r="D18" s="4">
        <v>10</v>
      </c>
      <c r="E18" s="4">
        <v>4</v>
      </c>
      <c r="F18" s="22">
        <v>0</v>
      </c>
      <c r="G18" s="4">
        <v>0</v>
      </c>
      <c r="H18" s="4">
        <v>0</v>
      </c>
      <c r="I18" s="7">
        <f t="shared" si="0"/>
        <v>14</v>
      </c>
      <c r="J18" s="4" t="str">
        <f t="shared" si="1"/>
        <v>položena</v>
      </c>
      <c r="K18" s="4" t="str">
        <f t="shared" si="2"/>
        <v>nisu položene</v>
      </c>
      <c r="L18" s="4"/>
      <c r="M18" s="4"/>
      <c r="N18" s="22"/>
      <c r="O18" s="4"/>
      <c r="P18" s="4"/>
      <c r="Q18" s="39">
        <f t="shared" si="3"/>
        <v>0</v>
      </c>
      <c r="R18" s="4">
        <f t="shared" si="4"/>
        <v>0</v>
      </c>
      <c r="S18" s="4">
        <f t="shared" si="5"/>
        <v>0</v>
      </c>
      <c r="T18" s="4">
        <v>12</v>
      </c>
      <c r="U18" s="4">
        <v>3</v>
      </c>
      <c r="V18" s="22">
        <v>0</v>
      </c>
      <c r="W18" s="4">
        <v>3</v>
      </c>
      <c r="X18" s="4">
        <v>5</v>
      </c>
      <c r="Y18" s="31">
        <f t="shared" si="10"/>
        <v>15</v>
      </c>
      <c r="Z18" s="31">
        <f t="shared" si="11"/>
        <v>8</v>
      </c>
      <c r="AA18" s="31">
        <f t="shared" si="12"/>
        <v>23</v>
      </c>
      <c r="AB18" s="31"/>
      <c r="AC18" s="31"/>
      <c r="AD18" s="31"/>
      <c r="AE18" s="31"/>
      <c r="AF18" s="31"/>
      <c r="AG18" s="31"/>
      <c r="AH18" s="31"/>
      <c r="AI18" s="31"/>
      <c r="AJ18" s="31">
        <v>1.9</v>
      </c>
      <c r="AK18" s="31">
        <v>2.2999999999999998</v>
      </c>
      <c r="AL18" s="31">
        <v>3.3</v>
      </c>
      <c r="AM18" s="41">
        <f>AA18+AJ18+AK18+AL18</f>
        <v>30.5</v>
      </c>
      <c r="AN18" s="73"/>
    </row>
    <row r="19" spans="1:40" ht="15.75" thickBot="1">
      <c r="A19" s="13">
        <v>14</v>
      </c>
      <c r="B19" s="18" t="str">
        <f>IF([1]vezbeASUV!B18=0,"",[1]vezbeASUV!B18)</f>
        <v>Шћепановић Дејан</v>
      </c>
      <c r="C19" s="15" t="str">
        <f>IF([1]vezbeASUV!C18=0,"",[1]vezbeASUV!C18)</f>
        <v>АСУВ-13/18</v>
      </c>
      <c r="D19" s="4">
        <v>0</v>
      </c>
      <c r="E19" s="4">
        <v>4</v>
      </c>
      <c r="F19" s="22">
        <v>1</v>
      </c>
      <c r="G19" s="4">
        <v>0</v>
      </c>
      <c r="H19" s="4">
        <v>3</v>
      </c>
      <c r="I19" s="7">
        <f t="shared" si="0"/>
        <v>8</v>
      </c>
      <c r="J19" s="4" t="str">
        <f t="shared" si="1"/>
        <v>nije položena</v>
      </c>
      <c r="K19" s="4" t="str">
        <f t="shared" si="2"/>
        <v>nisu položene</v>
      </c>
      <c r="L19" s="4">
        <v>0</v>
      </c>
      <c r="M19" s="4">
        <v>0</v>
      </c>
      <c r="N19" s="22">
        <v>0</v>
      </c>
      <c r="O19" s="4">
        <v>0</v>
      </c>
      <c r="P19" s="4">
        <v>0</v>
      </c>
      <c r="Q19" s="39">
        <f t="shared" si="3"/>
        <v>0</v>
      </c>
      <c r="R19" s="4">
        <f t="shared" si="4"/>
        <v>0</v>
      </c>
      <c r="S19" s="4">
        <f t="shared" si="5"/>
        <v>0</v>
      </c>
      <c r="T19" s="4">
        <v>0</v>
      </c>
      <c r="U19" s="4">
        <v>0</v>
      </c>
      <c r="V19" s="22">
        <v>0</v>
      </c>
      <c r="W19" s="4">
        <v>0</v>
      </c>
      <c r="X19" s="4">
        <v>1</v>
      </c>
      <c r="Y19" s="31">
        <f t="shared" si="10"/>
        <v>0</v>
      </c>
      <c r="Z19" s="31">
        <f t="shared" si="11"/>
        <v>1</v>
      </c>
      <c r="AA19" s="31">
        <f t="shared" si="12"/>
        <v>1</v>
      </c>
      <c r="AB19" s="31"/>
      <c r="AC19" s="31"/>
      <c r="AD19" s="31"/>
      <c r="AE19" s="31"/>
      <c r="AF19" s="31"/>
      <c r="AG19" s="31"/>
      <c r="AH19" s="31"/>
      <c r="AI19" s="31"/>
      <c r="AJ19" s="31">
        <v>2.2999999999999998</v>
      </c>
      <c r="AK19" s="31">
        <v>2.2999999999999998</v>
      </c>
      <c r="AL19" s="31">
        <v>3.3</v>
      </c>
      <c r="AM19" s="41">
        <f>AJ19+AK19+AL19</f>
        <v>7.8999999999999995</v>
      </c>
      <c r="AN19" s="73"/>
    </row>
    <row r="20" spans="1:40" ht="15.75" thickBot="1">
      <c r="A20" s="13">
        <v>15</v>
      </c>
      <c r="B20" s="18" t="str">
        <f>IF([1]vezbeASUV!B19=0,"",[1]vezbeASUV!B19)</f>
        <v>Петровић Здравко</v>
      </c>
      <c r="C20" s="15" t="str">
        <f>IF([1]vezbeASUV!C19=0,"",[1]vezbeASUV!C19)</f>
        <v>АСУВ-14/18</v>
      </c>
      <c r="D20" s="4">
        <v>8</v>
      </c>
      <c r="E20" s="4">
        <v>8</v>
      </c>
      <c r="F20" s="22">
        <v>4</v>
      </c>
      <c r="G20" s="4">
        <v>0</v>
      </c>
      <c r="H20" s="4">
        <v>1</v>
      </c>
      <c r="I20" s="7">
        <f t="shared" si="0"/>
        <v>21</v>
      </c>
      <c r="J20" s="4" t="str">
        <f t="shared" si="1"/>
        <v>položena</v>
      </c>
      <c r="K20" s="4" t="str">
        <f t="shared" si="2"/>
        <v>nisu položene</v>
      </c>
      <c r="L20" s="4">
        <v>0</v>
      </c>
      <c r="M20" s="4">
        <v>3</v>
      </c>
      <c r="N20" s="22">
        <v>2</v>
      </c>
      <c r="O20" s="4">
        <v>0</v>
      </c>
      <c r="P20" s="4">
        <v>5</v>
      </c>
      <c r="Q20" s="39">
        <f t="shared" si="3"/>
        <v>10</v>
      </c>
      <c r="R20" s="4">
        <f t="shared" si="4"/>
        <v>3</v>
      </c>
      <c r="S20" s="4">
        <f t="shared" si="5"/>
        <v>7</v>
      </c>
      <c r="T20" s="4"/>
      <c r="U20" s="4"/>
      <c r="V20" s="22"/>
      <c r="W20" s="4"/>
      <c r="X20" s="4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>
        <v>2.5</v>
      </c>
      <c r="AK20" s="31">
        <v>2.5</v>
      </c>
      <c r="AL20" s="31">
        <v>4.2</v>
      </c>
      <c r="AM20" s="41">
        <f>AJ20+AK20+AL20</f>
        <v>9.1999999999999993</v>
      </c>
      <c r="AN20" s="73"/>
    </row>
    <row r="21" spans="1:40" ht="15.75" thickBot="1">
      <c r="A21" s="13">
        <v>16</v>
      </c>
      <c r="B21" s="18" t="str">
        <f>IF([1]vezbeASUV!B20=0,"",[1]vezbeASUV!B20)</f>
        <v>Крцић Денис</v>
      </c>
      <c r="C21" s="15" t="str">
        <f>IF([1]vezbeASUV!C20=0,"",[1]vezbeASUV!C20)</f>
        <v>АСУВ-15/18</v>
      </c>
      <c r="D21" s="4">
        <v>0</v>
      </c>
      <c r="E21" s="4">
        <v>0</v>
      </c>
      <c r="F21" s="22">
        <v>0</v>
      </c>
      <c r="G21" s="4">
        <v>0</v>
      </c>
      <c r="H21" s="4">
        <v>0</v>
      </c>
      <c r="I21" s="7">
        <f t="shared" si="0"/>
        <v>0</v>
      </c>
      <c r="J21" s="4" t="str">
        <f t="shared" si="1"/>
        <v>nije položena</v>
      </c>
      <c r="K21" s="4" t="str">
        <f t="shared" si="2"/>
        <v>nisu položene</v>
      </c>
      <c r="L21" s="4"/>
      <c r="M21" s="4"/>
      <c r="N21" s="22"/>
      <c r="O21" s="4"/>
      <c r="P21" s="4"/>
      <c r="Q21" s="39">
        <f t="shared" si="3"/>
        <v>0</v>
      </c>
      <c r="R21" s="4">
        <f t="shared" si="4"/>
        <v>0</v>
      </c>
      <c r="S21" s="4">
        <f t="shared" si="5"/>
        <v>0</v>
      </c>
      <c r="T21" s="4"/>
      <c r="U21" s="4"/>
      <c r="V21" s="22"/>
      <c r="W21" s="4"/>
      <c r="X21" s="4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>
        <v>0.3</v>
      </c>
      <c r="AK21" s="31">
        <v>0.5</v>
      </c>
      <c r="AL21" s="31">
        <v>0</v>
      </c>
      <c r="AM21" s="41">
        <f t="shared" si="9"/>
        <v>0.8</v>
      </c>
      <c r="AN21" s="73"/>
    </row>
    <row r="22" spans="1:40" ht="15.75" thickBot="1">
      <c r="A22" s="13">
        <v>17</v>
      </c>
      <c r="B22" s="18" t="str">
        <f>IF([1]vezbeASUV!B21=0,"",[1]vezbeASUV!B21)</f>
        <v>Јаковљевић Владимир</v>
      </c>
      <c r="C22" s="15" t="str">
        <f>IF([1]vezbeASUV!C21=0,"",[1]vezbeASUV!C21)</f>
        <v>АСУВ-16/18</v>
      </c>
      <c r="D22" s="4">
        <v>0</v>
      </c>
      <c r="E22" s="4">
        <v>0</v>
      </c>
      <c r="F22" s="22">
        <v>0</v>
      </c>
      <c r="G22" s="4">
        <v>0</v>
      </c>
      <c r="H22" s="4">
        <v>0</v>
      </c>
      <c r="I22" s="7">
        <f t="shared" si="0"/>
        <v>0</v>
      </c>
      <c r="J22" s="4" t="str">
        <f t="shared" si="1"/>
        <v>nije položena</v>
      </c>
      <c r="K22" s="4" t="str">
        <f t="shared" si="2"/>
        <v>nisu položene</v>
      </c>
      <c r="L22" s="4"/>
      <c r="M22" s="4"/>
      <c r="N22" s="22"/>
      <c r="O22" s="4"/>
      <c r="P22" s="4"/>
      <c r="Q22" s="39">
        <f t="shared" si="3"/>
        <v>0</v>
      </c>
      <c r="R22" s="4">
        <f t="shared" si="4"/>
        <v>0</v>
      </c>
      <c r="S22" s="4">
        <f t="shared" si="5"/>
        <v>0</v>
      </c>
      <c r="T22" s="4"/>
      <c r="U22" s="4"/>
      <c r="V22" s="22"/>
      <c r="W22" s="4"/>
      <c r="X22" s="4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>
        <v>2.1</v>
      </c>
      <c r="AK22" s="31">
        <v>2.1</v>
      </c>
      <c r="AL22" s="31">
        <v>2.5</v>
      </c>
      <c r="AM22" s="41">
        <f t="shared" si="9"/>
        <v>6.7</v>
      </c>
      <c r="AN22" s="73"/>
    </row>
    <row r="23" spans="1:40" ht="15.75" thickBot="1">
      <c r="A23" s="13">
        <v>18</v>
      </c>
      <c r="B23" s="18" t="str">
        <f>IF([1]vezbeASUV!B22=0,"",[1]vezbeASUV!B22)</f>
        <v>Пантелић Вељко</v>
      </c>
      <c r="C23" s="15" t="str">
        <f>IF([1]vezbeASUV!C22=0,"",[1]vezbeASUV!C22)</f>
        <v>АСУВ-17/18</v>
      </c>
      <c r="D23" s="4">
        <v>11</v>
      </c>
      <c r="E23" s="4">
        <v>8</v>
      </c>
      <c r="F23" s="22">
        <v>15</v>
      </c>
      <c r="G23" s="4">
        <v>3</v>
      </c>
      <c r="H23" s="4">
        <v>5</v>
      </c>
      <c r="I23" s="33">
        <f t="shared" si="0"/>
        <v>42</v>
      </c>
      <c r="J23" s="4" t="str">
        <f t="shared" si="1"/>
        <v>položena</v>
      </c>
      <c r="K23" s="4" t="str">
        <f t="shared" si="2"/>
        <v>položene</v>
      </c>
      <c r="L23" s="4">
        <v>1</v>
      </c>
      <c r="M23" s="4">
        <v>0</v>
      </c>
      <c r="N23" s="22">
        <v>5</v>
      </c>
      <c r="O23" s="4">
        <v>7</v>
      </c>
      <c r="P23" s="4">
        <v>2</v>
      </c>
      <c r="Q23" s="39">
        <f t="shared" si="3"/>
        <v>15</v>
      </c>
      <c r="R23" s="4">
        <f t="shared" si="4"/>
        <v>1</v>
      </c>
      <c r="S23" s="4">
        <f t="shared" si="5"/>
        <v>14</v>
      </c>
      <c r="T23" s="4"/>
      <c r="U23" s="4"/>
      <c r="V23" s="22"/>
      <c r="W23" s="4"/>
      <c r="X23" s="4"/>
      <c r="Y23" s="31"/>
      <c r="Z23" s="31"/>
      <c r="AA23" s="31"/>
      <c r="AB23" s="31">
        <v>3</v>
      </c>
      <c r="AC23" s="31">
        <v>14</v>
      </c>
      <c r="AD23" s="31">
        <v>7</v>
      </c>
      <c r="AE23" s="31">
        <v>5</v>
      </c>
      <c r="AF23" s="31">
        <v>9</v>
      </c>
      <c r="AG23" s="36">
        <f t="shared" si="6"/>
        <v>17</v>
      </c>
      <c r="AH23" s="36">
        <f t="shared" si="7"/>
        <v>21</v>
      </c>
      <c r="AI23" s="36">
        <f t="shared" si="8"/>
        <v>38</v>
      </c>
      <c r="AJ23" s="31">
        <v>2.5</v>
      </c>
      <c r="AK23" s="31">
        <v>2.5</v>
      </c>
      <c r="AL23" s="31">
        <v>2.5</v>
      </c>
      <c r="AM23" s="41">
        <f>I23+AI23+AJ23+AK23+AL23</f>
        <v>87.5</v>
      </c>
      <c r="AN23" s="73">
        <v>9</v>
      </c>
    </row>
    <row r="24" spans="1:40" ht="15.75" thickBot="1">
      <c r="A24" s="13">
        <v>19</v>
      </c>
      <c r="B24" s="18" t="str">
        <f>IF([1]vezbeASUV!B23=0,"",[1]vezbeASUV!B23)</f>
        <v>Матић Стефан</v>
      </c>
      <c r="C24" s="15" t="str">
        <f>IF([1]vezbeASUV!C23=0,"",[1]vezbeASUV!C23)</f>
        <v>АСУВ-18/18</v>
      </c>
      <c r="D24" s="4">
        <v>5</v>
      </c>
      <c r="E24" s="4">
        <v>4</v>
      </c>
      <c r="F24" s="22">
        <v>0</v>
      </c>
      <c r="G24" s="4">
        <v>0</v>
      </c>
      <c r="H24" s="4">
        <v>0</v>
      </c>
      <c r="I24" s="7">
        <f t="shared" si="0"/>
        <v>9</v>
      </c>
      <c r="J24" s="4" t="str">
        <f t="shared" si="1"/>
        <v>nije položena</v>
      </c>
      <c r="K24" s="4" t="str">
        <f t="shared" si="2"/>
        <v>nisu položene</v>
      </c>
      <c r="L24" s="4"/>
      <c r="M24" s="4"/>
      <c r="N24" s="22"/>
      <c r="O24" s="4"/>
      <c r="P24" s="4"/>
      <c r="Q24" s="39">
        <f t="shared" si="3"/>
        <v>0</v>
      </c>
      <c r="R24" s="4">
        <f t="shared" si="4"/>
        <v>0</v>
      </c>
      <c r="S24" s="4">
        <f t="shared" si="5"/>
        <v>0</v>
      </c>
      <c r="T24" s="4"/>
      <c r="U24" s="4"/>
      <c r="V24" s="22"/>
      <c r="W24" s="4"/>
      <c r="X24" s="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>
        <v>0.3</v>
      </c>
      <c r="AK24" s="31">
        <v>0.2</v>
      </c>
      <c r="AL24" s="31">
        <v>0</v>
      </c>
      <c r="AM24" s="41">
        <f t="shared" si="9"/>
        <v>9.5</v>
      </c>
      <c r="AN24" s="73"/>
    </row>
    <row r="25" spans="1:40" ht="15.75" thickBot="1">
      <c r="A25" s="13">
        <v>20</v>
      </c>
      <c r="B25" s="18" t="str">
        <f>IF([1]vezbeASUV!B24=0,"",[1]vezbeASUV!B24)</f>
        <v>Милојевић Алекса</v>
      </c>
      <c r="C25" s="15" t="str">
        <f>IF([1]vezbeASUV!C24=0,"",[1]vezbeASUV!C24)</f>
        <v>АСУВ-19/18</v>
      </c>
      <c r="D25" s="4">
        <v>2</v>
      </c>
      <c r="E25" s="4">
        <v>4</v>
      </c>
      <c r="F25" s="22">
        <v>1</v>
      </c>
      <c r="G25" s="4">
        <v>0</v>
      </c>
      <c r="H25" s="4">
        <v>5</v>
      </c>
      <c r="I25" s="7">
        <f t="shared" si="0"/>
        <v>12</v>
      </c>
      <c r="J25" s="4" t="str">
        <f t="shared" si="1"/>
        <v>nije položena</v>
      </c>
      <c r="K25" s="4" t="str">
        <f t="shared" si="2"/>
        <v>nisu položene</v>
      </c>
      <c r="L25" s="4">
        <v>6</v>
      </c>
      <c r="M25" s="4">
        <v>14</v>
      </c>
      <c r="N25" s="22">
        <v>5</v>
      </c>
      <c r="O25" s="4">
        <v>0</v>
      </c>
      <c r="P25" s="4">
        <v>8</v>
      </c>
      <c r="Q25" s="33">
        <f t="shared" si="3"/>
        <v>33</v>
      </c>
      <c r="R25" s="36">
        <f t="shared" si="4"/>
        <v>20</v>
      </c>
      <c r="S25" s="36">
        <f t="shared" si="5"/>
        <v>13</v>
      </c>
      <c r="T25" s="4">
        <v>7</v>
      </c>
      <c r="U25" s="4">
        <v>8</v>
      </c>
      <c r="V25" s="22">
        <v>9</v>
      </c>
      <c r="W25" s="4">
        <v>4</v>
      </c>
      <c r="X25" s="4">
        <v>5</v>
      </c>
      <c r="Y25" s="36">
        <f t="shared" si="10"/>
        <v>15</v>
      </c>
      <c r="Z25" s="36">
        <f t="shared" si="11"/>
        <v>18</v>
      </c>
      <c r="AA25" s="36">
        <f t="shared" si="12"/>
        <v>33</v>
      </c>
      <c r="AB25" s="31"/>
      <c r="AC25" s="31"/>
      <c r="AD25" s="31"/>
      <c r="AE25" s="31"/>
      <c r="AF25" s="31"/>
      <c r="AG25" s="31"/>
      <c r="AH25" s="31"/>
      <c r="AI25" s="31"/>
      <c r="AJ25" s="31">
        <v>1.1000000000000001</v>
      </c>
      <c r="AK25" s="31">
        <v>1.9</v>
      </c>
      <c r="AL25" s="31">
        <v>2.5</v>
      </c>
      <c r="AM25" s="41">
        <f>Q25+AA25+AJ25+AK25+AL25</f>
        <v>71.5</v>
      </c>
      <c r="AN25" s="73">
        <v>8</v>
      </c>
    </row>
    <row r="26" spans="1:40" ht="15.75" thickBot="1">
      <c r="A26" s="13">
        <v>21</v>
      </c>
      <c r="B26" s="18" t="str">
        <f>IF([1]vezbeASUV!B25=0,"",[1]vezbeASUV!B25)</f>
        <v>Миловановић Бранислав</v>
      </c>
      <c r="C26" s="15" t="str">
        <f>IF([1]vezbeASUV!C25=0,"",[1]vezbeASUV!C25)</f>
        <v>АСУВ-20/18</v>
      </c>
      <c r="D26" s="4"/>
      <c r="E26" s="4"/>
      <c r="F26" s="22"/>
      <c r="G26" s="4"/>
      <c r="H26" s="4"/>
      <c r="I26" s="7">
        <f t="shared" si="0"/>
        <v>0</v>
      </c>
      <c r="J26" s="4" t="str">
        <f t="shared" si="1"/>
        <v>nije položena</v>
      </c>
      <c r="K26" s="4" t="str">
        <f t="shared" si="2"/>
        <v>nisu položene</v>
      </c>
      <c r="L26" s="4"/>
      <c r="M26" s="4"/>
      <c r="N26" s="22"/>
      <c r="O26" s="4"/>
      <c r="P26" s="4"/>
      <c r="Q26" s="39">
        <f t="shared" si="3"/>
        <v>0</v>
      </c>
      <c r="R26" s="4">
        <f t="shared" si="4"/>
        <v>0</v>
      </c>
      <c r="S26" s="4">
        <f t="shared" si="5"/>
        <v>0</v>
      </c>
      <c r="T26" s="4"/>
      <c r="U26" s="4"/>
      <c r="V26" s="22"/>
      <c r="W26" s="4"/>
      <c r="X26" s="4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>
        <v>0.2</v>
      </c>
      <c r="AK26" s="31">
        <v>0.3</v>
      </c>
      <c r="AL26" s="31">
        <v>0</v>
      </c>
      <c r="AM26" s="41">
        <f t="shared" si="9"/>
        <v>0.5</v>
      </c>
      <c r="AN26" s="73"/>
    </row>
    <row r="27" spans="1:40" ht="15.75" thickBot="1">
      <c r="A27" s="13">
        <v>22</v>
      </c>
      <c r="B27" s="18" t="str">
        <f>IF([1]vezbeASUV!B26=0,"",[1]vezbeASUV!B26)</f>
        <v>Калуђеровић Тодор</v>
      </c>
      <c r="C27" s="15" t="str">
        <f>IF([1]vezbeASUV!C26=0,"",[1]vezbeASUV!C26)</f>
        <v>АСУВ-22/18</v>
      </c>
      <c r="D27" s="4">
        <v>9</v>
      </c>
      <c r="E27" s="4">
        <v>4</v>
      </c>
      <c r="F27" s="22">
        <v>7</v>
      </c>
      <c r="G27" s="4">
        <v>2</v>
      </c>
      <c r="H27" s="4">
        <v>5</v>
      </c>
      <c r="I27" s="33">
        <f t="shared" si="0"/>
        <v>27</v>
      </c>
      <c r="J27" s="4" t="str">
        <f t="shared" si="1"/>
        <v>položena</v>
      </c>
      <c r="K27" s="4" t="str">
        <f t="shared" si="2"/>
        <v>položene</v>
      </c>
      <c r="L27" s="4"/>
      <c r="M27" s="4"/>
      <c r="N27" s="22"/>
      <c r="O27" s="4"/>
      <c r="P27" s="4"/>
      <c r="Q27" s="39">
        <f t="shared" si="3"/>
        <v>0</v>
      </c>
      <c r="R27" s="4">
        <f t="shared" si="4"/>
        <v>0</v>
      </c>
      <c r="S27" s="4">
        <f t="shared" si="5"/>
        <v>0</v>
      </c>
      <c r="T27" s="4"/>
      <c r="U27" s="4"/>
      <c r="V27" s="22"/>
      <c r="W27" s="4"/>
      <c r="X27" s="4"/>
      <c r="Y27" s="31"/>
      <c r="Z27" s="31"/>
      <c r="AA27" s="31"/>
      <c r="AB27" s="31">
        <v>3</v>
      </c>
      <c r="AC27" s="31">
        <v>8</v>
      </c>
      <c r="AD27" s="31">
        <v>5</v>
      </c>
      <c r="AE27" s="31">
        <v>8</v>
      </c>
      <c r="AF27" s="31">
        <v>0</v>
      </c>
      <c r="AG27" s="36">
        <f t="shared" si="6"/>
        <v>11</v>
      </c>
      <c r="AH27" s="36">
        <f t="shared" si="7"/>
        <v>13</v>
      </c>
      <c r="AI27" s="36">
        <f t="shared" si="8"/>
        <v>24</v>
      </c>
      <c r="AJ27" s="31">
        <v>0.5</v>
      </c>
      <c r="AK27" s="31">
        <v>1.7</v>
      </c>
      <c r="AL27" s="31">
        <v>0.8</v>
      </c>
      <c r="AM27" s="41">
        <f>I27+AI27+AJ27+AK27+AL27</f>
        <v>54</v>
      </c>
      <c r="AN27" s="73">
        <v>6</v>
      </c>
    </row>
    <row r="28" spans="1:40" ht="15.75" thickBot="1">
      <c r="A28" s="13">
        <v>23</v>
      </c>
      <c r="B28" s="18" t="str">
        <f>IF([1]vezbeASUV!B27=0,"",[1]vezbeASUV!B27)</f>
        <v>Петровић Александар</v>
      </c>
      <c r="C28" s="15" t="str">
        <f>IF([1]vezbeASUV!C27=0,"",[1]vezbeASUV!C27)</f>
        <v>АСУВ-23/18</v>
      </c>
      <c r="D28" s="4">
        <v>0</v>
      </c>
      <c r="E28" s="4">
        <v>8</v>
      </c>
      <c r="F28" s="22">
        <v>13</v>
      </c>
      <c r="G28" s="4">
        <v>2</v>
      </c>
      <c r="H28" s="4">
        <v>5</v>
      </c>
      <c r="I28" s="7">
        <f t="shared" si="0"/>
        <v>28</v>
      </c>
      <c r="J28" s="4" t="str">
        <f t="shared" si="1"/>
        <v>nije položena</v>
      </c>
      <c r="K28" s="4" t="str">
        <f t="shared" si="2"/>
        <v>položene</v>
      </c>
      <c r="L28" s="4">
        <v>0</v>
      </c>
      <c r="M28" s="4">
        <v>5</v>
      </c>
      <c r="N28" s="22">
        <v>3</v>
      </c>
      <c r="O28" s="4">
        <v>5</v>
      </c>
      <c r="P28" s="4">
        <v>1</v>
      </c>
      <c r="Q28" s="39">
        <f t="shared" si="3"/>
        <v>14</v>
      </c>
      <c r="R28" s="4">
        <f t="shared" si="4"/>
        <v>5</v>
      </c>
      <c r="S28" s="4">
        <f t="shared" si="5"/>
        <v>9</v>
      </c>
      <c r="T28" s="4">
        <v>6</v>
      </c>
      <c r="U28" s="4">
        <v>8</v>
      </c>
      <c r="V28" s="22">
        <v>0</v>
      </c>
      <c r="W28" s="4">
        <v>2</v>
      </c>
      <c r="X28" s="4">
        <v>5</v>
      </c>
      <c r="Y28" s="31">
        <f t="shared" si="10"/>
        <v>14</v>
      </c>
      <c r="Z28" s="31">
        <f t="shared" si="11"/>
        <v>7</v>
      </c>
      <c r="AA28" s="31">
        <f t="shared" si="12"/>
        <v>21</v>
      </c>
      <c r="AB28" s="31"/>
      <c r="AC28" s="31"/>
      <c r="AD28" s="31"/>
      <c r="AE28" s="31"/>
      <c r="AF28" s="31"/>
      <c r="AG28" s="31"/>
      <c r="AH28" s="31"/>
      <c r="AI28" s="31"/>
      <c r="AJ28" s="31">
        <v>2.2999999999999998</v>
      </c>
      <c r="AK28" s="31">
        <v>2.1</v>
      </c>
      <c r="AL28" s="31">
        <v>0</v>
      </c>
      <c r="AM28" s="41">
        <f t="shared" si="9"/>
        <v>46.4</v>
      </c>
      <c r="AN28" s="73"/>
    </row>
    <row r="29" spans="1:40" ht="15.75" thickBot="1">
      <c r="A29" s="13">
        <v>24</v>
      </c>
      <c r="B29" s="18" t="str">
        <f>IF([1]vezbeASUV!B28=0,"",[1]vezbeASUV!B28)</f>
        <v>Стекић Матеја</v>
      </c>
      <c r="C29" s="15" t="str">
        <f>IF([1]vezbeASUV!C28=0,"",[1]vezbeASUV!C28)</f>
        <v>АСУВ-24/18</v>
      </c>
      <c r="D29" s="4">
        <v>0</v>
      </c>
      <c r="E29" s="4">
        <v>4</v>
      </c>
      <c r="F29" s="22">
        <v>0</v>
      </c>
      <c r="G29" s="4">
        <v>2</v>
      </c>
      <c r="H29" s="4">
        <v>0</v>
      </c>
      <c r="I29" s="7">
        <f t="shared" si="0"/>
        <v>6</v>
      </c>
      <c r="J29" s="4" t="str">
        <f t="shared" si="1"/>
        <v>nije položena</v>
      </c>
      <c r="K29" s="4" t="str">
        <f t="shared" si="2"/>
        <v>nisu položene</v>
      </c>
      <c r="L29" s="4">
        <v>0</v>
      </c>
      <c r="M29" s="4">
        <v>0</v>
      </c>
      <c r="N29" s="22">
        <v>0</v>
      </c>
      <c r="O29" s="4">
        <v>0</v>
      </c>
      <c r="P29" s="4">
        <v>1</v>
      </c>
      <c r="Q29" s="39">
        <f t="shared" si="3"/>
        <v>1</v>
      </c>
      <c r="R29" s="4">
        <f t="shared" si="4"/>
        <v>0</v>
      </c>
      <c r="S29" s="4">
        <f t="shared" si="5"/>
        <v>1</v>
      </c>
      <c r="T29" s="4">
        <v>11</v>
      </c>
      <c r="U29" s="4">
        <v>2</v>
      </c>
      <c r="V29" s="22">
        <v>0</v>
      </c>
      <c r="W29" s="4">
        <v>2</v>
      </c>
      <c r="X29" s="4">
        <v>1</v>
      </c>
      <c r="Y29" s="31">
        <f t="shared" si="10"/>
        <v>13</v>
      </c>
      <c r="Z29" s="31">
        <f t="shared" si="11"/>
        <v>3</v>
      </c>
      <c r="AA29" s="31">
        <f t="shared" si="12"/>
        <v>16</v>
      </c>
      <c r="AB29" s="31"/>
      <c r="AC29" s="31"/>
      <c r="AD29" s="31"/>
      <c r="AE29" s="31"/>
      <c r="AF29" s="31"/>
      <c r="AG29" s="31"/>
      <c r="AH29" s="31"/>
      <c r="AI29" s="31"/>
      <c r="AJ29" s="31">
        <v>1.7</v>
      </c>
      <c r="AK29" s="31">
        <v>2.1</v>
      </c>
      <c r="AL29" s="31">
        <v>0</v>
      </c>
      <c r="AM29" s="41">
        <f t="shared" si="9"/>
        <v>10.799999999999999</v>
      </c>
      <c r="AN29" s="73"/>
    </row>
    <row r="30" spans="1:40" ht="15.75" thickBot="1">
      <c r="A30" s="13">
        <v>25</v>
      </c>
      <c r="B30" s="18" t="str">
        <f>IF([1]vezbeASUV!B29=0,"",[1]vezbeASUV!B29)</f>
        <v>Тодоровић Немања</v>
      </c>
      <c r="C30" s="15" t="str">
        <f>IF([1]vezbeASUV!C29=0,"",[1]vezbeASUV!C29)</f>
        <v>АСУВ-25/18</v>
      </c>
      <c r="D30" s="4">
        <v>11</v>
      </c>
      <c r="E30" s="4">
        <v>8</v>
      </c>
      <c r="F30" s="22">
        <v>7</v>
      </c>
      <c r="G30" s="4">
        <v>0</v>
      </c>
      <c r="H30" s="4">
        <v>1</v>
      </c>
      <c r="I30" s="7">
        <f t="shared" si="0"/>
        <v>27</v>
      </c>
      <c r="J30" s="4" t="str">
        <f t="shared" si="1"/>
        <v>položena</v>
      </c>
      <c r="K30" s="4" t="str">
        <f t="shared" si="2"/>
        <v>nisu položene</v>
      </c>
      <c r="L30" s="4">
        <v>0</v>
      </c>
      <c r="M30" s="4">
        <v>2</v>
      </c>
      <c r="N30" s="22">
        <v>2</v>
      </c>
      <c r="O30" s="4">
        <v>6</v>
      </c>
      <c r="P30" s="4">
        <v>2</v>
      </c>
      <c r="Q30" s="39">
        <f t="shared" si="3"/>
        <v>12</v>
      </c>
      <c r="R30" s="4">
        <f t="shared" si="4"/>
        <v>2</v>
      </c>
      <c r="S30" s="4">
        <f t="shared" si="5"/>
        <v>10</v>
      </c>
      <c r="T30" s="4">
        <v>8</v>
      </c>
      <c r="U30" s="4">
        <v>6</v>
      </c>
      <c r="V30" s="22">
        <v>8</v>
      </c>
      <c r="W30" s="4">
        <v>3</v>
      </c>
      <c r="X30" s="4">
        <v>2</v>
      </c>
      <c r="Y30" s="36">
        <f t="shared" si="10"/>
        <v>14</v>
      </c>
      <c r="Z30" s="36">
        <f t="shared" si="11"/>
        <v>13</v>
      </c>
      <c r="AA30" s="36">
        <f t="shared" si="12"/>
        <v>27</v>
      </c>
      <c r="AB30" s="31"/>
      <c r="AC30" s="31"/>
      <c r="AD30" s="31"/>
      <c r="AE30" s="31"/>
      <c r="AF30" s="31"/>
      <c r="AG30" s="31"/>
      <c r="AH30" s="31"/>
      <c r="AI30" s="31"/>
      <c r="AJ30" s="31">
        <v>2.2999999999999998</v>
      </c>
      <c r="AK30" s="31">
        <v>2.2999999999999998</v>
      </c>
      <c r="AL30" s="31">
        <v>4.2</v>
      </c>
      <c r="AM30" s="41">
        <f t="shared" si="9"/>
        <v>47.8</v>
      </c>
      <c r="AN30" s="73"/>
    </row>
    <row r="31" spans="1:40" ht="15.75" thickBot="1">
      <c r="A31" s="13">
        <v>26</v>
      </c>
      <c r="B31" s="18" t="s">
        <v>146</v>
      </c>
      <c r="C31" s="15" t="s">
        <v>157</v>
      </c>
      <c r="D31" s="4"/>
      <c r="E31" s="4"/>
      <c r="F31" s="22"/>
      <c r="G31" s="4"/>
      <c r="H31" s="4"/>
      <c r="I31" s="7"/>
      <c r="J31" s="4"/>
      <c r="K31" s="4"/>
      <c r="L31" s="4">
        <v>0</v>
      </c>
      <c r="M31" s="4">
        <v>0</v>
      </c>
      <c r="N31" s="22">
        <v>5</v>
      </c>
      <c r="O31" s="4">
        <v>0</v>
      </c>
      <c r="P31" s="4">
        <v>0</v>
      </c>
      <c r="Q31" s="39">
        <f t="shared" si="3"/>
        <v>5</v>
      </c>
      <c r="R31" s="4">
        <f t="shared" si="4"/>
        <v>0</v>
      </c>
      <c r="S31" s="4">
        <f t="shared" si="5"/>
        <v>5</v>
      </c>
      <c r="T31" s="4"/>
      <c r="U31" s="4"/>
      <c r="V31" s="22"/>
      <c r="W31" s="4"/>
      <c r="X31" s="4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>
        <v>0.5</v>
      </c>
      <c r="AK31" s="31">
        <v>1.3</v>
      </c>
      <c r="AL31" s="31">
        <v>0</v>
      </c>
      <c r="AM31" s="41">
        <f t="shared" si="9"/>
        <v>6.8</v>
      </c>
      <c r="AN31" s="73"/>
    </row>
    <row r="32" spans="1:40" ht="15.75" thickBot="1">
      <c r="A32" s="13">
        <v>27</v>
      </c>
      <c r="B32" s="18" t="str">
        <f>IF([1]vezbeASUV!B30=0,"",[1]vezbeASUV!B30)</f>
        <v>Рајевић Дарко</v>
      </c>
      <c r="C32" s="15" t="str">
        <f>IF([1]vezbeASUV!C30=0,"",[1]vezbeASUV!C30)</f>
        <v>АСУВ-27/18</v>
      </c>
      <c r="D32" s="4">
        <v>8</v>
      </c>
      <c r="E32" s="4">
        <v>2</v>
      </c>
      <c r="F32" s="22">
        <v>0</v>
      </c>
      <c r="G32" s="4">
        <v>0</v>
      </c>
      <c r="H32" s="4">
        <v>1</v>
      </c>
      <c r="I32" s="7">
        <f t="shared" si="0"/>
        <v>11</v>
      </c>
      <c r="J32" s="4" t="str">
        <f t="shared" si="1"/>
        <v>položena</v>
      </c>
      <c r="K32" s="4" t="str">
        <f t="shared" si="2"/>
        <v>nisu položene</v>
      </c>
      <c r="L32" s="4"/>
      <c r="M32" s="4"/>
      <c r="N32" s="22"/>
      <c r="O32" s="4"/>
      <c r="P32" s="4"/>
      <c r="Q32" s="39">
        <f t="shared" si="3"/>
        <v>0</v>
      </c>
      <c r="R32" s="4">
        <f t="shared" si="4"/>
        <v>0</v>
      </c>
      <c r="S32" s="4">
        <f t="shared" si="5"/>
        <v>0</v>
      </c>
      <c r="T32" s="4"/>
      <c r="U32" s="4"/>
      <c r="V32" s="22"/>
      <c r="W32" s="4"/>
      <c r="X32" s="4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>
        <v>0.9</v>
      </c>
      <c r="AK32" s="31">
        <v>1.9</v>
      </c>
      <c r="AL32" s="31">
        <v>0</v>
      </c>
      <c r="AM32" s="41">
        <f t="shared" si="9"/>
        <v>13.8</v>
      </c>
      <c r="AN32" s="73"/>
    </row>
    <row r="33" spans="1:40" ht="15.75" thickBot="1">
      <c r="A33" s="13">
        <v>28</v>
      </c>
      <c r="B33" s="18" t="str">
        <f>IF([1]vezbeASUV!B31=0,"",[1]vezbeASUV!B31)</f>
        <v>Котуровић Стефан</v>
      </c>
      <c r="C33" s="15" t="str">
        <f>IF([1]vezbeASUV!C31=0,"",[1]vezbeASUV!C31)</f>
        <v>АСУВ-28/18</v>
      </c>
      <c r="D33" s="4">
        <v>0</v>
      </c>
      <c r="E33" s="4">
        <v>4</v>
      </c>
      <c r="F33" s="22">
        <v>7</v>
      </c>
      <c r="G33" s="4">
        <v>0</v>
      </c>
      <c r="H33" s="4">
        <v>5</v>
      </c>
      <c r="I33" s="7">
        <f t="shared" si="0"/>
        <v>16</v>
      </c>
      <c r="J33" s="4" t="str">
        <f t="shared" si="1"/>
        <v>nije položena</v>
      </c>
      <c r="K33" s="4" t="str">
        <f t="shared" si="2"/>
        <v>položene</v>
      </c>
      <c r="L33" s="4">
        <v>0</v>
      </c>
      <c r="M33" s="4">
        <v>0</v>
      </c>
      <c r="N33" s="22">
        <v>0</v>
      </c>
      <c r="O33" s="4">
        <v>0</v>
      </c>
      <c r="P33" s="4">
        <v>0</v>
      </c>
      <c r="Q33" s="39">
        <f t="shared" si="3"/>
        <v>0</v>
      </c>
      <c r="R33" s="4">
        <f t="shared" si="4"/>
        <v>0</v>
      </c>
      <c r="S33" s="4">
        <f t="shared" si="5"/>
        <v>0</v>
      </c>
      <c r="T33" s="4">
        <v>0</v>
      </c>
      <c r="U33" s="4">
        <v>4</v>
      </c>
      <c r="V33" s="22">
        <v>8</v>
      </c>
      <c r="W33" s="4">
        <v>0</v>
      </c>
      <c r="X33" s="4">
        <v>5</v>
      </c>
      <c r="Y33" s="31">
        <f t="shared" si="10"/>
        <v>4</v>
      </c>
      <c r="Z33" s="31">
        <f t="shared" si="11"/>
        <v>13</v>
      </c>
      <c r="AA33" s="31">
        <f t="shared" si="12"/>
        <v>17</v>
      </c>
      <c r="AB33" s="31"/>
      <c r="AC33" s="31"/>
      <c r="AD33" s="31"/>
      <c r="AE33" s="31"/>
      <c r="AF33" s="31"/>
      <c r="AG33" s="31"/>
      <c r="AH33" s="31"/>
      <c r="AI33" s="31"/>
      <c r="AJ33" s="31">
        <v>2.1</v>
      </c>
      <c r="AK33" s="31">
        <v>2.1</v>
      </c>
      <c r="AL33" s="31">
        <v>2.5</v>
      </c>
      <c r="AM33" s="41">
        <f t="shared" si="9"/>
        <v>22.700000000000003</v>
      </c>
      <c r="AN33" s="73"/>
    </row>
    <row r="34" spans="1:40" ht="15.75" thickBot="1">
      <c r="A34" s="13">
        <v>29</v>
      </c>
      <c r="B34" s="18" t="str">
        <f>IF([1]vezbeASUV!B32=0,"",[1]vezbeASUV!B32)</f>
        <v>Митровић Стефан</v>
      </c>
      <c r="C34" s="15" t="str">
        <f>IF([1]vezbeASUV!C32=0,"",[1]vezbeASUV!C32)</f>
        <v>АСУВ-29/18</v>
      </c>
      <c r="D34" s="4">
        <v>1</v>
      </c>
      <c r="E34" s="4">
        <v>4</v>
      </c>
      <c r="F34" s="22">
        <v>0</v>
      </c>
      <c r="G34" s="4">
        <v>0</v>
      </c>
      <c r="H34" s="4">
        <v>5</v>
      </c>
      <c r="I34" s="7">
        <f t="shared" si="0"/>
        <v>10</v>
      </c>
      <c r="J34" s="4" t="str">
        <f t="shared" si="1"/>
        <v>nije položena</v>
      </c>
      <c r="K34" s="4" t="str">
        <f t="shared" si="2"/>
        <v>nisu položene</v>
      </c>
      <c r="L34" s="4"/>
      <c r="M34" s="4"/>
      <c r="N34" s="22"/>
      <c r="O34" s="4"/>
      <c r="P34" s="4"/>
      <c r="Q34" s="39">
        <f t="shared" si="3"/>
        <v>0</v>
      </c>
      <c r="R34" s="4">
        <f t="shared" si="4"/>
        <v>0</v>
      </c>
      <c r="S34" s="4">
        <f t="shared" si="5"/>
        <v>0</v>
      </c>
      <c r="T34" s="4"/>
      <c r="U34" s="4"/>
      <c r="V34" s="22"/>
      <c r="W34" s="4"/>
      <c r="X34" s="4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>
        <v>0.2</v>
      </c>
      <c r="AK34" s="31">
        <v>0.2</v>
      </c>
      <c r="AL34" s="31">
        <v>0</v>
      </c>
      <c r="AM34" s="41">
        <f t="shared" si="9"/>
        <v>10.399999999999999</v>
      </c>
      <c r="AN34" s="73"/>
    </row>
    <row r="35" spans="1:40" ht="15.75" thickBot="1">
      <c r="A35" s="13">
        <v>30</v>
      </c>
      <c r="B35" s="18" t="str">
        <f>IF([1]vezbeASUV!B33=0,"",[1]vezbeASUV!B33)</f>
        <v>Бједов Петар</v>
      </c>
      <c r="C35" s="15" t="str">
        <f>IF([1]vezbeASUV!C33=0,"",[1]vezbeASUV!C33)</f>
        <v>АСУВ-30/18</v>
      </c>
      <c r="D35" s="4">
        <v>3</v>
      </c>
      <c r="E35" s="4">
        <v>4</v>
      </c>
      <c r="F35" s="22">
        <v>1</v>
      </c>
      <c r="G35" s="4">
        <v>2</v>
      </c>
      <c r="H35" s="4">
        <v>1</v>
      </c>
      <c r="I35" s="7">
        <f t="shared" si="0"/>
        <v>11</v>
      </c>
      <c r="J35" s="4" t="str">
        <f t="shared" si="1"/>
        <v>nije položena</v>
      </c>
      <c r="K35" s="4" t="str">
        <f t="shared" si="2"/>
        <v>nisu položene</v>
      </c>
      <c r="L35" s="4">
        <v>0</v>
      </c>
      <c r="M35" s="4">
        <v>0</v>
      </c>
      <c r="N35" s="22">
        <v>2</v>
      </c>
      <c r="O35" s="4">
        <v>1</v>
      </c>
      <c r="P35" s="4">
        <v>0</v>
      </c>
      <c r="Q35" s="39">
        <f t="shared" si="3"/>
        <v>3</v>
      </c>
      <c r="R35" s="4">
        <f t="shared" si="4"/>
        <v>0</v>
      </c>
      <c r="S35" s="4">
        <f t="shared" si="5"/>
        <v>3</v>
      </c>
      <c r="T35" s="4">
        <v>10</v>
      </c>
      <c r="U35" s="4">
        <v>8</v>
      </c>
      <c r="V35" s="22">
        <v>8</v>
      </c>
      <c r="W35" s="4">
        <v>4</v>
      </c>
      <c r="X35" s="4">
        <v>1</v>
      </c>
      <c r="Y35" s="36">
        <f t="shared" si="10"/>
        <v>18</v>
      </c>
      <c r="Z35" s="36">
        <f t="shared" si="11"/>
        <v>13</v>
      </c>
      <c r="AA35" s="36">
        <f t="shared" si="12"/>
        <v>31</v>
      </c>
      <c r="AB35" s="31"/>
      <c r="AC35" s="31"/>
      <c r="AD35" s="31"/>
      <c r="AE35" s="31"/>
      <c r="AF35" s="31"/>
      <c r="AG35" s="31"/>
      <c r="AH35" s="31"/>
      <c r="AI35" s="31"/>
      <c r="AJ35" s="31">
        <v>2.1</v>
      </c>
      <c r="AK35" s="31">
        <v>2.2999999999999998</v>
      </c>
      <c r="AL35" s="31">
        <v>3.3</v>
      </c>
      <c r="AM35" s="41">
        <f t="shared" si="9"/>
        <v>21.700000000000003</v>
      </c>
      <c r="AN35" s="73"/>
    </row>
    <row r="36" spans="1:40" ht="15.75" thickBot="1">
      <c r="A36" s="13">
        <v>31</v>
      </c>
      <c r="B36" s="18" t="str">
        <f>IF([1]vezbeASUV!B34=0,"",[1]vezbeASUV!B34)</f>
        <v>Бајић Богдан</v>
      </c>
      <c r="C36" s="15" t="str">
        <f>IF([1]vezbeASUV!C34=0,"",[1]vezbeASUV!C34)</f>
        <v>АСУВ-31/18</v>
      </c>
      <c r="D36" s="4"/>
      <c r="E36" s="4"/>
      <c r="F36" s="22"/>
      <c r="G36" s="4"/>
      <c r="H36" s="4"/>
      <c r="I36" s="7">
        <f t="shared" si="0"/>
        <v>0</v>
      </c>
      <c r="J36" s="4" t="str">
        <f t="shared" si="1"/>
        <v>nije položena</v>
      </c>
      <c r="K36" s="4" t="str">
        <f t="shared" si="2"/>
        <v>nisu položene</v>
      </c>
      <c r="L36" s="4"/>
      <c r="M36" s="4"/>
      <c r="N36" s="22"/>
      <c r="O36" s="4"/>
      <c r="P36" s="4"/>
      <c r="Q36" s="39">
        <f t="shared" si="3"/>
        <v>0</v>
      </c>
      <c r="R36" s="4">
        <f t="shared" si="4"/>
        <v>0</v>
      </c>
      <c r="S36" s="4">
        <f t="shared" si="5"/>
        <v>0</v>
      </c>
      <c r="T36" s="4"/>
      <c r="U36" s="4"/>
      <c r="V36" s="22"/>
      <c r="W36" s="4"/>
      <c r="X36" s="4"/>
      <c r="Y36" s="31">
        <f t="shared" si="10"/>
        <v>0</v>
      </c>
      <c r="Z36" s="31">
        <f t="shared" si="11"/>
        <v>0</v>
      </c>
      <c r="AA36" s="31">
        <f t="shared" si="12"/>
        <v>0</v>
      </c>
      <c r="AB36" s="31"/>
      <c r="AC36" s="31"/>
      <c r="AD36" s="31"/>
      <c r="AE36" s="31"/>
      <c r="AF36" s="31"/>
      <c r="AG36" s="31"/>
      <c r="AH36" s="31"/>
      <c r="AI36" s="31"/>
      <c r="AJ36" s="31">
        <v>0.2</v>
      </c>
      <c r="AK36" s="31">
        <v>0.2</v>
      </c>
      <c r="AL36" s="31">
        <v>0</v>
      </c>
      <c r="AM36" s="41">
        <f t="shared" si="9"/>
        <v>0.4</v>
      </c>
      <c r="AN36" s="73"/>
    </row>
    <row r="37" spans="1:40" ht="15.75" thickBot="1">
      <c r="A37" s="13">
        <v>32</v>
      </c>
      <c r="B37" s="18" t="str">
        <f>IF([1]vezbeASUV!B35=0,"",[1]vezbeASUV!B35)</f>
        <v>Ђуровић Марија</v>
      </c>
      <c r="C37" s="15" t="str">
        <f>IF([1]vezbeASUV!C35=0,"",[1]vezbeASUV!C35)</f>
        <v>АСУВ-32/18</v>
      </c>
      <c r="D37" s="4">
        <v>11</v>
      </c>
      <c r="E37" s="4">
        <v>8</v>
      </c>
      <c r="F37" s="22">
        <v>5</v>
      </c>
      <c r="G37" s="4">
        <v>0</v>
      </c>
      <c r="H37" s="4">
        <v>1</v>
      </c>
      <c r="I37" s="7">
        <f t="shared" si="0"/>
        <v>25</v>
      </c>
      <c r="J37" s="4" t="str">
        <f t="shared" si="1"/>
        <v>položena</v>
      </c>
      <c r="K37" s="4" t="str">
        <f t="shared" si="2"/>
        <v>nisu položene</v>
      </c>
      <c r="L37" s="4">
        <v>6</v>
      </c>
      <c r="M37" s="4">
        <v>4</v>
      </c>
      <c r="N37" s="22">
        <v>5</v>
      </c>
      <c r="O37" s="4">
        <v>8</v>
      </c>
      <c r="P37" s="4">
        <v>0</v>
      </c>
      <c r="Q37" s="33">
        <f t="shared" si="3"/>
        <v>23</v>
      </c>
      <c r="R37" s="36">
        <f t="shared" si="4"/>
        <v>10</v>
      </c>
      <c r="S37" s="36">
        <f t="shared" si="5"/>
        <v>13</v>
      </c>
      <c r="T37" s="4">
        <v>9</v>
      </c>
      <c r="U37" s="4">
        <v>3</v>
      </c>
      <c r="V37" s="22">
        <v>5</v>
      </c>
      <c r="W37" s="4">
        <v>0</v>
      </c>
      <c r="X37" s="4">
        <v>5</v>
      </c>
      <c r="Y37" s="31">
        <f t="shared" si="10"/>
        <v>12</v>
      </c>
      <c r="Z37" s="31">
        <f t="shared" si="11"/>
        <v>10</v>
      </c>
      <c r="AA37" s="31">
        <f t="shared" si="12"/>
        <v>22</v>
      </c>
      <c r="AB37" s="31"/>
      <c r="AC37" s="31"/>
      <c r="AD37" s="31"/>
      <c r="AE37" s="31"/>
      <c r="AF37" s="31"/>
      <c r="AG37" s="31"/>
      <c r="AH37" s="31"/>
      <c r="AI37" s="31"/>
      <c r="AJ37" s="31">
        <v>1.5</v>
      </c>
      <c r="AK37" s="31">
        <v>1.7</v>
      </c>
      <c r="AL37" s="31">
        <v>3.3</v>
      </c>
      <c r="AM37" s="41">
        <f t="shared" si="9"/>
        <v>54.5</v>
      </c>
      <c r="AN37" s="73"/>
    </row>
    <row r="38" spans="1:40" ht="15.75" thickBot="1">
      <c r="A38" s="13">
        <v>33</v>
      </c>
      <c r="B38" s="18" t="str">
        <f>IF([1]vezbeASUV!B36=0,"",[1]vezbeASUV!B36)</f>
        <v>Херодек Андреј</v>
      </c>
      <c r="C38" s="15" t="str">
        <f>IF([1]vezbeASUV!C36=0,"",[1]vezbeASUV!C36)</f>
        <v>АСУВ-33/18</v>
      </c>
      <c r="D38" s="4">
        <v>12</v>
      </c>
      <c r="E38" s="4">
        <v>4</v>
      </c>
      <c r="F38" s="22">
        <v>6</v>
      </c>
      <c r="G38" s="4">
        <v>0</v>
      </c>
      <c r="H38" s="4">
        <v>1</v>
      </c>
      <c r="I38" s="7">
        <f t="shared" si="0"/>
        <v>23</v>
      </c>
      <c r="J38" s="4" t="str">
        <f t="shared" si="1"/>
        <v>položena</v>
      </c>
      <c r="K38" s="4" t="str">
        <f t="shared" si="2"/>
        <v>nisu položene</v>
      </c>
      <c r="L38" s="4">
        <v>6</v>
      </c>
      <c r="M38" s="4">
        <v>3</v>
      </c>
      <c r="N38" s="22">
        <v>0</v>
      </c>
      <c r="O38" s="4">
        <v>0</v>
      </c>
      <c r="P38" s="4">
        <v>0</v>
      </c>
      <c r="Q38" s="39">
        <f t="shared" si="3"/>
        <v>9</v>
      </c>
      <c r="R38" s="4">
        <f t="shared" si="4"/>
        <v>9</v>
      </c>
      <c r="S38" s="4">
        <f t="shared" si="5"/>
        <v>0</v>
      </c>
      <c r="T38" s="4"/>
      <c r="U38" s="4"/>
      <c r="V38" s="22"/>
      <c r="W38" s="4"/>
      <c r="X38" s="4"/>
      <c r="Y38" s="31"/>
      <c r="Z38" s="31"/>
      <c r="AA38" s="31"/>
      <c r="AB38" s="31">
        <v>3</v>
      </c>
      <c r="AC38" s="31">
        <v>14</v>
      </c>
      <c r="AD38" s="31">
        <v>7</v>
      </c>
      <c r="AE38" s="31">
        <v>1</v>
      </c>
      <c r="AF38" s="31">
        <v>8</v>
      </c>
      <c r="AG38" s="36">
        <f t="shared" si="6"/>
        <v>17</v>
      </c>
      <c r="AH38" s="36">
        <f t="shared" si="7"/>
        <v>16</v>
      </c>
      <c r="AI38" s="36">
        <f t="shared" si="8"/>
        <v>33</v>
      </c>
      <c r="AJ38" s="31">
        <v>0.2</v>
      </c>
      <c r="AK38" s="31">
        <v>1.3</v>
      </c>
      <c r="AL38" s="31">
        <v>0.8</v>
      </c>
      <c r="AM38" s="41">
        <f t="shared" si="9"/>
        <v>34.299999999999997</v>
      </c>
      <c r="AN38" s="73"/>
    </row>
    <row r="39" spans="1:40" ht="15.75" thickBot="1">
      <c r="A39" s="13">
        <v>34</v>
      </c>
      <c r="B39" s="18" t="str">
        <f>IF([1]vezbeASUV!B37=0,"",[1]vezbeASUV!B37)</f>
        <v>Миленковић Милан</v>
      </c>
      <c r="C39" s="15" t="str">
        <f>IF([1]vezbeASUV!C37=0,"",[1]vezbeASUV!C37)</f>
        <v>АСУВ-34/18</v>
      </c>
      <c r="D39" s="4">
        <v>8</v>
      </c>
      <c r="E39" s="4">
        <v>8</v>
      </c>
      <c r="F39" s="22">
        <v>0</v>
      </c>
      <c r="G39" s="4">
        <v>5</v>
      </c>
      <c r="H39" s="4">
        <v>1</v>
      </c>
      <c r="I39" s="7">
        <f t="shared" si="0"/>
        <v>22</v>
      </c>
      <c r="J39" s="4" t="str">
        <f t="shared" si="1"/>
        <v>položena</v>
      </c>
      <c r="K39" s="4" t="str">
        <f t="shared" si="2"/>
        <v>nisu položene</v>
      </c>
      <c r="L39" s="4">
        <v>1</v>
      </c>
      <c r="M39" s="4">
        <v>13</v>
      </c>
      <c r="N39" s="22">
        <v>5</v>
      </c>
      <c r="O39" s="4">
        <v>8</v>
      </c>
      <c r="P39" s="4">
        <v>1</v>
      </c>
      <c r="Q39" s="33">
        <f t="shared" si="3"/>
        <v>28</v>
      </c>
      <c r="R39" s="36">
        <f t="shared" si="4"/>
        <v>14</v>
      </c>
      <c r="S39" s="36">
        <f t="shared" si="5"/>
        <v>14</v>
      </c>
      <c r="T39" s="4">
        <v>8</v>
      </c>
      <c r="U39" s="4">
        <v>8</v>
      </c>
      <c r="V39" s="22">
        <v>10</v>
      </c>
      <c r="W39" s="4">
        <v>1</v>
      </c>
      <c r="X39" s="4">
        <v>5</v>
      </c>
      <c r="Y39" s="36">
        <f t="shared" si="10"/>
        <v>16</v>
      </c>
      <c r="Z39" s="36">
        <f t="shared" si="11"/>
        <v>16</v>
      </c>
      <c r="AA39" s="36">
        <f t="shared" si="12"/>
        <v>32</v>
      </c>
      <c r="AB39" s="31"/>
      <c r="AC39" s="31"/>
      <c r="AD39" s="31"/>
      <c r="AE39" s="31"/>
      <c r="AF39" s="31"/>
      <c r="AG39" s="31"/>
      <c r="AH39" s="31"/>
      <c r="AI39" s="31"/>
      <c r="AJ39" s="31">
        <v>2.5</v>
      </c>
      <c r="AK39" s="31">
        <v>2.2999999999999998</v>
      </c>
      <c r="AL39" s="31">
        <v>4.2</v>
      </c>
      <c r="AM39" s="41">
        <f>Q39+AA39+AJ39+AK39+AL39</f>
        <v>69</v>
      </c>
      <c r="AN39" s="73">
        <v>7</v>
      </c>
    </row>
    <row r="40" spans="1:40" ht="15.75" thickBot="1">
      <c r="A40" s="13">
        <v>35</v>
      </c>
      <c r="B40" s="18" t="str">
        <f>IF([1]vezbeASUV!B38=0,"",[1]vezbeASUV!B38)</f>
        <v>Добричић Јован</v>
      </c>
      <c r="C40" s="15" t="str">
        <f>IF([1]vezbeASUV!C38=0,"",[1]vezbeASUV!C38)</f>
        <v>АСУВ-35/18</v>
      </c>
      <c r="D40" s="4">
        <v>10</v>
      </c>
      <c r="E40" s="4">
        <v>3</v>
      </c>
      <c r="F40" s="22">
        <v>5</v>
      </c>
      <c r="G40" s="4">
        <v>2</v>
      </c>
      <c r="H40" s="4">
        <v>5</v>
      </c>
      <c r="I40" s="33">
        <f t="shared" si="0"/>
        <v>25</v>
      </c>
      <c r="J40" s="4" t="str">
        <f t="shared" si="1"/>
        <v>položena</v>
      </c>
      <c r="K40" s="4" t="str">
        <f t="shared" si="2"/>
        <v>položene</v>
      </c>
      <c r="L40" s="4">
        <v>0</v>
      </c>
      <c r="M40" s="4">
        <v>10</v>
      </c>
      <c r="N40" s="22">
        <v>5</v>
      </c>
      <c r="O40" s="4">
        <v>8</v>
      </c>
      <c r="P40" s="4">
        <v>0</v>
      </c>
      <c r="Q40" s="33">
        <f t="shared" si="3"/>
        <v>23</v>
      </c>
      <c r="R40" s="36">
        <f t="shared" si="4"/>
        <v>10</v>
      </c>
      <c r="S40" s="36">
        <f t="shared" si="5"/>
        <v>13</v>
      </c>
      <c r="T40" s="4"/>
      <c r="U40" s="4"/>
      <c r="V40" s="22"/>
      <c r="W40" s="4"/>
      <c r="X40" s="4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>
        <v>2.1</v>
      </c>
      <c r="AK40" s="31">
        <v>2.1</v>
      </c>
      <c r="AL40" s="31">
        <v>2.5</v>
      </c>
      <c r="AM40" s="41">
        <f t="shared" si="9"/>
        <v>54.7</v>
      </c>
      <c r="AN40" s="73">
        <v>6</v>
      </c>
    </row>
    <row r="41" spans="1:40" ht="15.75" thickBot="1">
      <c r="A41" s="13">
        <v>36</v>
      </c>
      <c r="B41" s="18" t="str">
        <f>IF([1]vezbeASUV!B39=0,"",[1]vezbeASUV!B39)</f>
        <v>Шулина Ненад</v>
      </c>
      <c r="C41" s="15" t="str">
        <f>IF([1]vezbeASUV!C39=0,"",[1]vezbeASUV!C39)</f>
        <v>АСУВ-36/18</v>
      </c>
      <c r="D41" s="4"/>
      <c r="E41" s="4"/>
      <c r="F41" s="22"/>
      <c r="G41" s="4"/>
      <c r="H41" s="4"/>
      <c r="I41" s="7">
        <f t="shared" si="0"/>
        <v>0</v>
      </c>
      <c r="J41" s="4" t="str">
        <f t="shared" si="1"/>
        <v>nije položena</v>
      </c>
      <c r="K41" s="4" t="str">
        <f t="shared" si="2"/>
        <v>nisu položene</v>
      </c>
      <c r="L41" s="4"/>
      <c r="M41" s="4"/>
      <c r="N41" s="22"/>
      <c r="O41" s="4"/>
      <c r="P41" s="4"/>
      <c r="Q41" s="39">
        <f t="shared" si="3"/>
        <v>0</v>
      </c>
      <c r="R41" s="4">
        <f t="shared" si="4"/>
        <v>0</v>
      </c>
      <c r="S41" s="4">
        <f t="shared" si="5"/>
        <v>0</v>
      </c>
      <c r="T41" s="4"/>
      <c r="U41" s="4"/>
      <c r="V41" s="22"/>
      <c r="W41" s="4"/>
      <c r="X41" s="4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>
        <v>0.7</v>
      </c>
      <c r="AK41" s="31">
        <v>2.2999999999999998</v>
      </c>
      <c r="AL41" s="31">
        <v>0.8</v>
      </c>
      <c r="AM41" s="41">
        <f t="shared" si="9"/>
        <v>3.8</v>
      </c>
      <c r="AN41" s="73"/>
    </row>
    <row r="42" spans="1:40" ht="15.75" thickBot="1">
      <c r="A42" s="13">
        <v>37</v>
      </c>
      <c r="B42" s="18" t="str">
        <f>IF([1]vezbeASUV!B40=0,"",[1]vezbeASUV!B40)</f>
        <v>Николић Немања</v>
      </c>
      <c r="C42" s="15" t="str">
        <f>IF([1]vezbeASUV!C40=0,"",[1]vezbeASUV!C40)</f>
        <v>АСУВ-37/18</v>
      </c>
      <c r="D42" s="4">
        <v>12</v>
      </c>
      <c r="E42" s="4">
        <v>8</v>
      </c>
      <c r="F42" s="22">
        <v>0</v>
      </c>
      <c r="G42" s="4">
        <v>0</v>
      </c>
      <c r="H42" s="4">
        <v>0</v>
      </c>
      <c r="I42" s="7">
        <f t="shared" si="0"/>
        <v>20</v>
      </c>
      <c r="J42" s="4" t="str">
        <f t="shared" si="1"/>
        <v>položena</v>
      </c>
      <c r="K42" s="4" t="str">
        <f t="shared" si="2"/>
        <v>nisu položene</v>
      </c>
      <c r="L42" s="4">
        <v>2</v>
      </c>
      <c r="M42" s="4">
        <v>10</v>
      </c>
      <c r="N42" s="22">
        <v>5</v>
      </c>
      <c r="O42" s="4">
        <v>8</v>
      </c>
      <c r="P42" s="4">
        <v>0</v>
      </c>
      <c r="Q42" s="33">
        <f t="shared" si="3"/>
        <v>25</v>
      </c>
      <c r="R42" s="36">
        <f t="shared" si="4"/>
        <v>12</v>
      </c>
      <c r="S42" s="36">
        <f t="shared" si="5"/>
        <v>13</v>
      </c>
      <c r="T42" s="4">
        <v>12</v>
      </c>
      <c r="U42" s="4">
        <v>8</v>
      </c>
      <c r="V42" s="22">
        <v>0</v>
      </c>
      <c r="W42" s="4">
        <v>0</v>
      </c>
      <c r="X42" s="4">
        <v>5</v>
      </c>
      <c r="Y42" s="31">
        <f t="shared" si="10"/>
        <v>20</v>
      </c>
      <c r="Z42" s="31">
        <f t="shared" si="11"/>
        <v>5</v>
      </c>
      <c r="AA42" s="31">
        <f t="shared" si="12"/>
        <v>25</v>
      </c>
      <c r="AB42" s="31"/>
      <c r="AC42" s="31"/>
      <c r="AD42" s="31"/>
      <c r="AE42" s="31"/>
      <c r="AF42" s="31"/>
      <c r="AG42" s="31"/>
      <c r="AH42" s="31"/>
      <c r="AI42" s="31"/>
      <c r="AJ42" s="31">
        <v>2.2999999999999998</v>
      </c>
      <c r="AK42" s="31">
        <v>2.1</v>
      </c>
      <c r="AL42" s="31">
        <v>1.7</v>
      </c>
      <c r="AM42" s="41">
        <f t="shared" si="9"/>
        <v>51.1</v>
      </c>
      <c r="AN42" s="73"/>
    </row>
    <row r="43" spans="1:40" ht="15.75" thickBot="1">
      <c r="A43" s="13">
        <v>38</v>
      </c>
      <c r="B43" s="18" t="s">
        <v>226</v>
      </c>
      <c r="C43" s="15" t="s">
        <v>156</v>
      </c>
      <c r="D43" s="4">
        <v>0</v>
      </c>
      <c r="E43" s="4">
        <v>4</v>
      </c>
      <c r="F43" s="22">
        <v>0</v>
      </c>
      <c r="G43" s="4">
        <v>0</v>
      </c>
      <c r="H43" s="4">
        <v>0</v>
      </c>
      <c r="I43" s="7">
        <f t="shared" ref="I43" si="13">D43+E43+F43+G43+H43</f>
        <v>4</v>
      </c>
      <c r="J43" s="4" t="str">
        <f t="shared" ref="J43" si="14">IF((D43+E43)&gt;=10,"položena","nije položena")</f>
        <v>nije položena</v>
      </c>
      <c r="K43" s="4" t="str">
        <f t="shared" ref="K43" si="15">IF((F43+G43+H43)&gt;=12,"položene","nisu položene")</f>
        <v>nisu položene</v>
      </c>
      <c r="L43" s="4"/>
      <c r="M43" s="4"/>
      <c r="N43" s="22"/>
      <c r="O43" s="4"/>
      <c r="P43" s="4"/>
      <c r="Q43" s="33">
        <v>0</v>
      </c>
      <c r="R43" s="36"/>
      <c r="S43" s="36"/>
      <c r="T43" s="4"/>
      <c r="U43" s="4"/>
      <c r="V43" s="22"/>
      <c r="W43" s="4"/>
      <c r="X43" s="4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>
        <v>0.9</v>
      </c>
      <c r="AK43" s="31">
        <v>0.5</v>
      </c>
      <c r="AL43" s="31">
        <v>0</v>
      </c>
      <c r="AM43" s="41">
        <f t="shared" si="9"/>
        <v>5.4</v>
      </c>
      <c r="AN43" s="73"/>
    </row>
    <row r="44" spans="1:40" ht="15.75" thickBot="1">
      <c r="A44" s="13">
        <v>39</v>
      </c>
      <c r="B44" s="18" t="str">
        <f>IF([1]vezbeASUV!B41=0,"",[1]vezbeASUV!B41)</f>
        <v>Настић Лука</v>
      </c>
      <c r="C44" s="15" t="str">
        <f>IF([1]vezbeASUV!C41=0,"",[1]vezbeASUV!C41)</f>
        <v>АСУВ-40/18</v>
      </c>
      <c r="D44" s="4">
        <v>10</v>
      </c>
      <c r="E44" s="4">
        <v>8</v>
      </c>
      <c r="F44" s="22">
        <v>11</v>
      </c>
      <c r="G44" s="4">
        <v>5</v>
      </c>
      <c r="H44" s="4">
        <v>5</v>
      </c>
      <c r="I44" s="33">
        <f t="shared" si="0"/>
        <v>39</v>
      </c>
      <c r="J44" s="4" t="str">
        <f t="shared" si="1"/>
        <v>položena</v>
      </c>
      <c r="K44" s="4" t="str">
        <f t="shared" si="2"/>
        <v>položene</v>
      </c>
      <c r="L44" s="4">
        <v>6</v>
      </c>
      <c r="M44" s="4">
        <v>14</v>
      </c>
      <c r="N44" s="22">
        <v>5</v>
      </c>
      <c r="O44" s="4">
        <v>8</v>
      </c>
      <c r="P44" s="4">
        <v>5</v>
      </c>
      <c r="Q44" s="33">
        <f t="shared" si="3"/>
        <v>38</v>
      </c>
      <c r="R44" s="36">
        <f t="shared" si="4"/>
        <v>20</v>
      </c>
      <c r="S44" s="36">
        <f t="shared" si="5"/>
        <v>18</v>
      </c>
      <c r="T44" s="4"/>
      <c r="U44" s="4"/>
      <c r="V44" s="22"/>
      <c r="W44" s="4"/>
      <c r="X44" s="4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>
        <v>0.5</v>
      </c>
      <c r="AK44" s="31">
        <v>1.1000000000000001</v>
      </c>
      <c r="AL44" s="31">
        <v>0.8</v>
      </c>
      <c r="AM44" s="41">
        <f t="shared" si="9"/>
        <v>79.399999999999991</v>
      </c>
      <c r="AN44" s="73">
        <v>8</v>
      </c>
    </row>
    <row r="45" spans="1:40" ht="15.75" thickBot="1">
      <c r="A45" s="13">
        <v>40</v>
      </c>
      <c r="B45" s="18" t="str">
        <f>IF([1]vezbeASUV!B42=0,"",[1]vezbeASUV!B42)</f>
        <v>Станковић Јован</v>
      </c>
      <c r="C45" s="15" t="str">
        <f>IF([1]vezbeASUV!C42=0,"",[1]vezbeASUV!C42)</f>
        <v>АСУВ-41/18</v>
      </c>
      <c r="D45" s="4">
        <v>8</v>
      </c>
      <c r="E45" s="4">
        <v>4</v>
      </c>
      <c r="F45" s="22">
        <v>1</v>
      </c>
      <c r="G45" s="4">
        <v>2</v>
      </c>
      <c r="H45" s="4">
        <v>0</v>
      </c>
      <c r="I45" s="7">
        <f t="shared" si="0"/>
        <v>15</v>
      </c>
      <c r="J45" s="4" t="str">
        <f t="shared" si="1"/>
        <v>položena</v>
      </c>
      <c r="K45" s="4" t="str">
        <f t="shared" si="2"/>
        <v>nisu položene</v>
      </c>
      <c r="L45" s="4">
        <v>0</v>
      </c>
      <c r="M45" s="4">
        <v>3</v>
      </c>
      <c r="N45" s="22">
        <v>5</v>
      </c>
      <c r="O45" s="4">
        <v>8</v>
      </c>
      <c r="P45" s="4">
        <v>2</v>
      </c>
      <c r="Q45" s="39">
        <f t="shared" si="3"/>
        <v>18</v>
      </c>
      <c r="R45" s="4">
        <f t="shared" si="4"/>
        <v>3</v>
      </c>
      <c r="S45" s="4">
        <f t="shared" si="5"/>
        <v>15</v>
      </c>
      <c r="T45" s="4">
        <v>0</v>
      </c>
      <c r="U45" s="4">
        <v>4</v>
      </c>
      <c r="V45" s="22">
        <v>0</v>
      </c>
      <c r="W45" s="4">
        <v>0</v>
      </c>
      <c r="X45" s="4">
        <v>0</v>
      </c>
      <c r="Y45" s="31">
        <f t="shared" si="10"/>
        <v>4</v>
      </c>
      <c r="Z45" s="31">
        <f t="shared" si="11"/>
        <v>0</v>
      </c>
      <c r="AA45" s="31">
        <f t="shared" si="12"/>
        <v>4</v>
      </c>
      <c r="AB45" s="31">
        <v>0</v>
      </c>
      <c r="AC45" s="31">
        <v>15</v>
      </c>
      <c r="AD45" s="31">
        <v>7</v>
      </c>
      <c r="AE45" s="31">
        <v>5</v>
      </c>
      <c r="AF45" s="31">
        <v>0</v>
      </c>
      <c r="AG45" s="36">
        <f t="shared" si="6"/>
        <v>15</v>
      </c>
      <c r="AH45" s="36">
        <f t="shared" si="7"/>
        <v>12</v>
      </c>
      <c r="AI45" s="36">
        <f t="shared" si="8"/>
        <v>27</v>
      </c>
      <c r="AJ45" s="31">
        <v>2.5</v>
      </c>
      <c r="AK45" s="31">
        <v>2.2999999999999998</v>
      </c>
      <c r="AL45" s="31">
        <v>4.2</v>
      </c>
      <c r="AM45" s="41">
        <f t="shared" si="9"/>
        <v>42</v>
      </c>
      <c r="AN45" s="73"/>
    </row>
    <row r="46" spans="1:40" ht="15.75" thickBot="1">
      <c r="A46" s="13">
        <v>41</v>
      </c>
      <c r="B46" s="18" t="str">
        <f>IF([1]vezbeASUV!B43=0,"",[1]vezbeASUV!B43)</f>
        <v>Ђорђевић Стефан</v>
      </c>
      <c r="C46" s="15" t="str">
        <f>IF([1]vezbeASUV!C43=0,"",[1]vezbeASUV!C43)</f>
        <v>АСУВ-42/18</v>
      </c>
      <c r="D46" s="4">
        <v>5</v>
      </c>
      <c r="E46" s="4">
        <v>8</v>
      </c>
      <c r="F46" s="22">
        <v>0</v>
      </c>
      <c r="G46" s="4">
        <v>0</v>
      </c>
      <c r="H46" s="4">
        <v>0</v>
      </c>
      <c r="I46" s="7">
        <f t="shared" si="0"/>
        <v>13</v>
      </c>
      <c r="J46" s="4" t="str">
        <f t="shared" si="1"/>
        <v>položena</v>
      </c>
      <c r="K46" s="4" t="str">
        <f t="shared" si="2"/>
        <v>nisu položene</v>
      </c>
      <c r="L46" s="4">
        <v>0</v>
      </c>
      <c r="M46" s="4">
        <v>0</v>
      </c>
      <c r="N46" s="22">
        <v>0</v>
      </c>
      <c r="O46" s="4">
        <v>2</v>
      </c>
      <c r="P46" s="4">
        <v>0</v>
      </c>
      <c r="Q46" s="39">
        <f t="shared" si="3"/>
        <v>2</v>
      </c>
      <c r="R46" s="4">
        <f t="shared" si="4"/>
        <v>0</v>
      </c>
      <c r="S46" s="4">
        <f t="shared" si="5"/>
        <v>2</v>
      </c>
      <c r="T46" s="4"/>
      <c r="U46" s="4"/>
      <c r="V46" s="22"/>
      <c r="W46" s="4"/>
      <c r="X46" s="4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>
        <v>1.9</v>
      </c>
      <c r="AK46" s="31">
        <v>2.1</v>
      </c>
      <c r="AL46" s="31">
        <v>4.2</v>
      </c>
      <c r="AM46" s="41">
        <f t="shared" si="9"/>
        <v>23.2</v>
      </c>
      <c r="AN46" s="73"/>
    </row>
    <row r="47" spans="1:40" ht="15.75" thickBot="1">
      <c r="A47" s="13">
        <v>42</v>
      </c>
      <c r="B47" s="18" t="str">
        <f>IF([1]vezbeASUV!B44=0,"",[1]vezbeASUV!B44)</f>
        <v>Илијић Милош</v>
      </c>
      <c r="C47" s="15" t="str">
        <f>IF([1]vezbeASUV!C44=0,"",[1]vezbeASUV!C44)</f>
        <v>АСУВ-43/18</v>
      </c>
      <c r="D47" s="4">
        <v>10</v>
      </c>
      <c r="E47" s="4">
        <v>4</v>
      </c>
      <c r="F47" s="22">
        <v>9</v>
      </c>
      <c r="G47" s="4">
        <v>2</v>
      </c>
      <c r="H47" s="4">
        <v>5</v>
      </c>
      <c r="I47" s="33">
        <f t="shared" si="0"/>
        <v>30</v>
      </c>
      <c r="J47" s="4" t="str">
        <f t="shared" si="1"/>
        <v>položena</v>
      </c>
      <c r="K47" s="4" t="str">
        <f t="shared" si="2"/>
        <v>položene</v>
      </c>
      <c r="L47" s="4">
        <v>0</v>
      </c>
      <c r="M47" s="4">
        <v>2</v>
      </c>
      <c r="N47" s="22">
        <v>2</v>
      </c>
      <c r="O47" s="4">
        <v>4</v>
      </c>
      <c r="P47" s="4">
        <v>0</v>
      </c>
      <c r="Q47" s="39">
        <f t="shared" si="3"/>
        <v>8</v>
      </c>
      <c r="R47" s="4">
        <f t="shared" si="4"/>
        <v>2</v>
      </c>
      <c r="S47" s="4">
        <f t="shared" si="5"/>
        <v>6</v>
      </c>
      <c r="T47" s="4">
        <v>5</v>
      </c>
      <c r="U47" s="4">
        <v>0</v>
      </c>
      <c r="V47" s="22">
        <v>8</v>
      </c>
      <c r="W47" s="4">
        <v>3</v>
      </c>
      <c r="X47" s="4">
        <v>0</v>
      </c>
      <c r="Y47" s="31">
        <f t="shared" si="10"/>
        <v>5</v>
      </c>
      <c r="Z47" s="31">
        <f t="shared" si="11"/>
        <v>11</v>
      </c>
      <c r="AA47" s="31">
        <f t="shared" si="12"/>
        <v>16</v>
      </c>
      <c r="AB47" s="31">
        <v>0</v>
      </c>
      <c r="AC47" s="31">
        <v>15</v>
      </c>
      <c r="AD47" s="31">
        <v>7</v>
      </c>
      <c r="AE47" s="31">
        <v>4</v>
      </c>
      <c r="AF47" s="31">
        <v>0</v>
      </c>
      <c r="AG47" s="31">
        <f t="shared" si="6"/>
        <v>15</v>
      </c>
      <c r="AH47" s="31">
        <f t="shared" si="7"/>
        <v>11</v>
      </c>
      <c r="AI47" s="31">
        <f t="shared" si="8"/>
        <v>26</v>
      </c>
      <c r="AJ47" s="31">
        <v>2.5</v>
      </c>
      <c r="AK47" s="31">
        <v>2.5</v>
      </c>
      <c r="AL47" s="31">
        <v>4.2</v>
      </c>
      <c r="AM47" s="41">
        <f t="shared" si="9"/>
        <v>47.2</v>
      </c>
      <c r="AN47" s="73"/>
    </row>
    <row r="48" spans="1:40" ht="15.75" thickBot="1">
      <c r="A48" s="13">
        <v>43</v>
      </c>
      <c r="B48" s="18" t="str">
        <f>IF([1]vezbeASUV!B45=0,"",[1]vezbeASUV!B45)</f>
        <v>Пановић Никола</v>
      </c>
      <c r="C48" s="15" t="str">
        <f>IF([1]vezbeASUV!C45=0,"",[1]vezbeASUV!C45)</f>
        <v>АСУВ-44/18</v>
      </c>
      <c r="D48" s="4"/>
      <c r="E48" s="4"/>
      <c r="F48" s="22"/>
      <c r="G48" s="4"/>
      <c r="H48" s="4"/>
      <c r="I48" s="7">
        <f t="shared" si="0"/>
        <v>0</v>
      </c>
      <c r="J48" s="4" t="str">
        <f t="shared" si="1"/>
        <v>nije položena</v>
      </c>
      <c r="K48" s="4" t="str">
        <f t="shared" si="2"/>
        <v>nisu položene</v>
      </c>
      <c r="L48" s="4">
        <v>0</v>
      </c>
      <c r="M48" s="4">
        <v>0</v>
      </c>
      <c r="N48" s="22">
        <v>0</v>
      </c>
      <c r="O48" s="4">
        <v>0</v>
      </c>
      <c r="P48" s="4">
        <v>0</v>
      </c>
      <c r="Q48" s="39">
        <f t="shared" si="3"/>
        <v>0</v>
      </c>
      <c r="R48" s="4">
        <f t="shared" si="4"/>
        <v>0</v>
      </c>
      <c r="S48" s="4">
        <f t="shared" si="5"/>
        <v>0</v>
      </c>
      <c r="T48" s="4"/>
      <c r="U48" s="4"/>
      <c r="V48" s="22"/>
      <c r="W48" s="4"/>
      <c r="X48" s="4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>
        <v>0.5</v>
      </c>
      <c r="AK48" s="31">
        <v>1.7</v>
      </c>
      <c r="AL48" s="31">
        <v>0.8</v>
      </c>
      <c r="AM48" s="41">
        <f t="shared" si="9"/>
        <v>3</v>
      </c>
      <c r="AN48" s="73"/>
    </row>
    <row r="49" spans="1:40" ht="15.75" thickBot="1">
      <c r="A49" s="13">
        <v>44</v>
      </c>
      <c r="B49" s="18" t="str">
        <f>IF([1]vezbeASUV!B46=0,"",[1]vezbeASUV!B46)</f>
        <v>Далифи Един</v>
      </c>
      <c r="C49" s="15" t="str">
        <f>IF([1]vezbeASUV!C46=0,"",[1]vezbeASUV!C46)</f>
        <v>АСУВ-45/18</v>
      </c>
      <c r="D49" s="4">
        <v>0</v>
      </c>
      <c r="E49" s="4">
        <v>4</v>
      </c>
      <c r="F49" s="22">
        <v>0</v>
      </c>
      <c r="G49" s="4">
        <v>0</v>
      </c>
      <c r="H49" s="4">
        <v>0</v>
      </c>
      <c r="I49" s="7">
        <f t="shared" si="0"/>
        <v>4</v>
      </c>
      <c r="J49" s="4" t="str">
        <f t="shared" si="1"/>
        <v>nije položena</v>
      </c>
      <c r="K49" s="4" t="str">
        <f t="shared" si="2"/>
        <v>nisu položene</v>
      </c>
      <c r="L49" s="4">
        <v>0</v>
      </c>
      <c r="M49" s="4">
        <v>0</v>
      </c>
      <c r="N49" s="22">
        <v>0</v>
      </c>
      <c r="O49" s="4">
        <v>0</v>
      </c>
      <c r="P49" s="4">
        <v>0</v>
      </c>
      <c r="Q49" s="39">
        <f t="shared" si="3"/>
        <v>0</v>
      </c>
      <c r="R49" s="4">
        <f t="shared" si="4"/>
        <v>0</v>
      </c>
      <c r="S49" s="4">
        <f t="shared" si="5"/>
        <v>0</v>
      </c>
      <c r="T49" s="4"/>
      <c r="U49" s="4"/>
      <c r="V49" s="22"/>
      <c r="W49" s="4"/>
      <c r="X49" s="4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>
        <v>0.5</v>
      </c>
      <c r="AK49" s="31">
        <v>1.5</v>
      </c>
      <c r="AL49" s="31">
        <v>1.7</v>
      </c>
      <c r="AM49" s="41">
        <f t="shared" si="9"/>
        <v>7.7</v>
      </c>
      <c r="AN49" s="73"/>
    </row>
    <row r="50" spans="1:40" ht="15.75" thickBot="1">
      <c r="A50" s="13">
        <v>45</v>
      </c>
      <c r="B50" s="18" t="str">
        <f>IF([1]vezbeASUV!B47=0,"",[1]vezbeASUV!B47)</f>
        <v>Радаковић Милош</v>
      </c>
      <c r="C50" s="15" t="str">
        <f>IF([1]vezbeASUV!C47=0,"",[1]vezbeASUV!C47)</f>
        <v>АСУВ-46/18</v>
      </c>
      <c r="D50" s="4">
        <v>0</v>
      </c>
      <c r="E50" s="4">
        <v>0</v>
      </c>
      <c r="F50" s="22">
        <v>0</v>
      </c>
      <c r="G50" s="4">
        <v>0</v>
      </c>
      <c r="H50" s="4">
        <v>0</v>
      </c>
      <c r="I50" s="7">
        <f t="shared" si="0"/>
        <v>0</v>
      </c>
      <c r="J50" s="4" t="str">
        <f t="shared" si="1"/>
        <v>nije položena</v>
      </c>
      <c r="K50" s="4" t="str">
        <f t="shared" si="2"/>
        <v>nisu položene</v>
      </c>
      <c r="L50" s="4"/>
      <c r="M50" s="4"/>
      <c r="N50" s="22"/>
      <c r="O50" s="4"/>
      <c r="P50" s="4"/>
      <c r="Q50" s="39">
        <f t="shared" si="3"/>
        <v>0</v>
      </c>
      <c r="R50" s="4">
        <f t="shared" si="4"/>
        <v>0</v>
      </c>
      <c r="S50" s="4">
        <f t="shared" si="5"/>
        <v>0</v>
      </c>
      <c r="T50" s="4"/>
      <c r="U50" s="4"/>
      <c r="V50" s="22"/>
      <c r="W50" s="4"/>
      <c r="X50" s="4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>
        <v>0</v>
      </c>
      <c r="AK50" s="31">
        <v>0</v>
      </c>
      <c r="AL50" s="31">
        <v>0</v>
      </c>
      <c r="AM50" s="41">
        <f t="shared" si="9"/>
        <v>0</v>
      </c>
      <c r="AN50" s="73"/>
    </row>
    <row r="51" spans="1:40" ht="15.75" thickBot="1">
      <c r="A51" s="13">
        <v>46</v>
      </c>
      <c r="B51" s="18" t="str">
        <f>IF([1]vezbeASUV!B48=0,"",[1]vezbeASUV!B48)</f>
        <v>Недић Милош</v>
      </c>
      <c r="C51" s="15" t="str">
        <f>IF([1]vezbeASUV!C48=0,"",[1]vezbeASUV!C48)</f>
        <v>АСУВ-47/18</v>
      </c>
      <c r="D51" s="4"/>
      <c r="E51" s="4"/>
      <c r="F51" s="22"/>
      <c r="G51" s="4"/>
      <c r="H51" s="4"/>
      <c r="I51" s="7">
        <f t="shared" si="0"/>
        <v>0</v>
      </c>
      <c r="J51" s="4" t="str">
        <f t="shared" si="1"/>
        <v>nije položena</v>
      </c>
      <c r="K51" s="4" t="str">
        <f t="shared" si="2"/>
        <v>nisu položene</v>
      </c>
      <c r="L51" s="4"/>
      <c r="M51" s="4"/>
      <c r="N51" s="22"/>
      <c r="O51" s="4"/>
      <c r="P51" s="4"/>
      <c r="Q51" s="39">
        <f t="shared" si="3"/>
        <v>0</v>
      </c>
      <c r="R51" s="4">
        <f t="shared" si="4"/>
        <v>0</v>
      </c>
      <c r="S51" s="4">
        <f t="shared" si="5"/>
        <v>0</v>
      </c>
      <c r="T51" s="4"/>
      <c r="U51" s="4"/>
      <c r="V51" s="22"/>
      <c r="W51" s="4"/>
      <c r="X51" s="4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>
        <v>1.3</v>
      </c>
      <c r="AK51" s="31">
        <v>1.5</v>
      </c>
      <c r="AL51" s="31">
        <v>0</v>
      </c>
      <c r="AM51" s="41">
        <f t="shared" si="9"/>
        <v>2.8</v>
      </c>
      <c r="AN51" s="73"/>
    </row>
    <row r="52" spans="1:40" ht="15.75" thickBot="1">
      <c r="A52" s="13">
        <v>47</v>
      </c>
      <c r="B52" s="18" t="str">
        <f>IF([1]vezbeASUV!B49=0,"",[1]vezbeASUV!B49)</f>
        <v>Радовановић Саша</v>
      </c>
      <c r="C52" s="15" t="str">
        <f>IF([1]vezbeASUV!C49=0,"",[1]vezbeASUV!C49)</f>
        <v>АСУВ-48/18</v>
      </c>
      <c r="D52" s="4"/>
      <c r="E52" s="4"/>
      <c r="F52" s="22"/>
      <c r="G52" s="4"/>
      <c r="H52" s="4"/>
      <c r="I52" s="7">
        <f t="shared" si="0"/>
        <v>0</v>
      </c>
      <c r="J52" s="4" t="str">
        <f t="shared" si="1"/>
        <v>nije položena</v>
      </c>
      <c r="K52" s="4" t="str">
        <f t="shared" si="2"/>
        <v>nisu položene</v>
      </c>
      <c r="L52" s="4"/>
      <c r="M52" s="4"/>
      <c r="N52" s="22"/>
      <c r="O52" s="4"/>
      <c r="P52" s="4"/>
      <c r="Q52" s="39">
        <f t="shared" si="3"/>
        <v>0</v>
      </c>
      <c r="R52" s="4">
        <f t="shared" si="4"/>
        <v>0</v>
      </c>
      <c r="S52" s="4">
        <f t="shared" si="5"/>
        <v>0</v>
      </c>
      <c r="T52" s="4"/>
      <c r="U52" s="4"/>
      <c r="V52" s="22"/>
      <c r="W52" s="4"/>
      <c r="X52" s="4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>
        <v>0.2</v>
      </c>
      <c r="AK52" s="31">
        <v>0.3</v>
      </c>
      <c r="AL52" s="31">
        <v>0.8</v>
      </c>
      <c r="AM52" s="41">
        <f t="shared" si="9"/>
        <v>1.3</v>
      </c>
      <c r="AN52" s="73"/>
    </row>
    <row r="53" spans="1:40" ht="15.75" thickBot="1">
      <c r="A53" s="13">
        <v>48</v>
      </c>
      <c r="B53" s="18" t="str">
        <f>IF([1]vezbeASUV!B50=0,"",[1]vezbeASUV!B50)</f>
        <v>Миловановић Лазар</v>
      </c>
      <c r="C53" s="15" t="str">
        <f>IF([1]vezbeASUV!C50=0,"",[1]vezbeASUV!C50)</f>
        <v>АСУВ-49/18</v>
      </c>
      <c r="D53" s="4">
        <v>4</v>
      </c>
      <c r="E53" s="4">
        <v>0</v>
      </c>
      <c r="F53" s="22">
        <v>0</v>
      </c>
      <c r="G53" s="4">
        <v>0</v>
      </c>
      <c r="H53" s="4">
        <v>0</v>
      </c>
      <c r="I53" s="7">
        <f t="shared" si="0"/>
        <v>4</v>
      </c>
      <c r="J53" s="4" t="str">
        <f t="shared" si="1"/>
        <v>nije položena</v>
      </c>
      <c r="K53" s="4" t="str">
        <f t="shared" si="2"/>
        <v>nisu položene</v>
      </c>
      <c r="L53" s="4"/>
      <c r="M53" s="4"/>
      <c r="N53" s="22"/>
      <c r="O53" s="4"/>
      <c r="P53" s="4"/>
      <c r="Q53" s="39">
        <f t="shared" si="3"/>
        <v>0</v>
      </c>
      <c r="R53" s="4">
        <f t="shared" si="4"/>
        <v>0</v>
      </c>
      <c r="S53" s="4">
        <f t="shared" si="5"/>
        <v>0</v>
      </c>
      <c r="T53" s="4"/>
      <c r="U53" s="4"/>
      <c r="V53" s="22"/>
      <c r="W53" s="4"/>
      <c r="X53" s="4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>
        <v>0.3</v>
      </c>
      <c r="AK53" s="31">
        <v>0.7</v>
      </c>
      <c r="AL53" s="31">
        <v>0.8</v>
      </c>
      <c r="AM53" s="41">
        <f t="shared" si="9"/>
        <v>5.8</v>
      </c>
      <c r="AN53" s="73"/>
    </row>
    <row r="54" spans="1:40" ht="15.75" thickBot="1">
      <c r="A54" s="13">
        <v>49</v>
      </c>
      <c r="B54" s="18" t="str">
        <f>IF([1]vezbeASUV!B51=0,"",[1]vezbeASUV!B51)</f>
        <v>Денић Андрија</v>
      </c>
      <c r="C54" s="15" t="str">
        <f>IF([1]vezbeASUV!C51=0,"",[1]vezbeASUV!C51)</f>
        <v>АСУВ-50/18</v>
      </c>
      <c r="D54" s="4">
        <v>2</v>
      </c>
      <c r="E54" s="4">
        <v>4</v>
      </c>
      <c r="F54" s="22">
        <v>4</v>
      </c>
      <c r="G54" s="4">
        <v>2</v>
      </c>
      <c r="H54" s="4">
        <v>5</v>
      </c>
      <c r="I54" s="7">
        <f t="shared" si="0"/>
        <v>17</v>
      </c>
      <c r="J54" s="4" t="str">
        <f t="shared" si="1"/>
        <v>nije položena</v>
      </c>
      <c r="K54" s="4" t="str">
        <f t="shared" si="2"/>
        <v>nisu položene</v>
      </c>
      <c r="L54" s="4">
        <v>0</v>
      </c>
      <c r="M54" s="4">
        <v>0</v>
      </c>
      <c r="N54" s="22">
        <v>0</v>
      </c>
      <c r="O54" s="4">
        <v>2</v>
      </c>
      <c r="P54" s="4">
        <v>0</v>
      </c>
      <c r="Q54" s="39">
        <f t="shared" si="3"/>
        <v>2</v>
      </c>
      <c r="R54" s="4">
        <f t="shared" si="4"/>
        <v>0</v>
      </c>
      <c r="S54" s="4">
        <f t="shared" si="5"/>
        <v>2</v>
      </c>
      <c r="T54" s="4"/>
      <c r="U54" s="4"/>
      <c r="V54" s="22"/>
      <c r="W54" s="4"/>
      <c r="X54" s="4"/>
      <c r="Y54" s="31"/>
      <c r="Z54" s="31"/>
      <c r="AA54" s="31"/>
      <c r="AB54" s="31">
        <v>3</v>
      </c>
      <c r="AC54" s="31">
        <v>3</v>
      </c>
      <c r="AD54" s="31">
        <v>3</v>
      </c>
      <c r="AE54" s="31">
        <v>4</v>
      </c>
      <c r="AF54" s="31">
        <v>0</v>
      </c>
      <c r="AG54" s="31">
        <f t="shared" si="6"/>
        <v>6</v>
      </c>
      <c r="AH54" s="31">
        <f t="shared" si="7"/>
        <v>7</v>
      </c>
      <c r="AI54" s="31">
        <f t="shared" si="8"/>
        <v>13</v>
      </c>
      <c r="AJ54" s="31">
        <v>2.2999999999999998</v>
      </c>
      <c r="AK54" s="31">
        <v>2.2999999999999998</v>
      </c>
      <c r="AL54" s="31">
        <v>4.2</v>
      </c>
      <c r="AM54" s="41">
        <f t="shared" si="9"/>
        <v>27.8</v>
      </c>
      <c r="AN54" s="73"/>
    </row>
    <row r="55" spans="1:40" ht="15.75" thickBot="1">
      <c r="A55" s="13">
        <v>50</v>
      </c>
      <c r="B55" s="18" t="str">
        <f>IF([1]vezbeASUV!B52=0,"",[1]vezbeASUV!B52)</f>
        <v>Петровић Никола</v>
      </c>
      <c r="C55" s="15" t="str">
        <f>IF([1]vezbeASUV!C52=0,"",[1]vezbeASUV!C52)</f>
        <v>АСУВ-51/18</v>
      </c>
      <c r="D55" s="4"/>
      <c r="E55" s="4"/>
      <c r="F55" s="22"/>
      <c r="G55" s="4"/>
      <c r="H55" s="4"/>
      <c r="I55" s="7">
        <f t="shared" si="0"/>
        <v>0</v>
      </c>
      <c r="J55" s="4" t="str">
        <f t="shared" si="1"/>
        <v>nije položena</v>
      </c>
      <c r="K55" s="4" t="str">
        <f t="shared" si="2"/>
        <v>nisu položene</v>
      </c>
      <c r="L55" s="4"/>
      <c r="M55" s="4"/>
      <c r="N55" s="22"/>
      <c r="O55" s="4"/>
      <c r="P55" s="4"/>
      <c r="Q55" s="39">
        <f t="shared" si="3"/>
        <v>0</v>
      </c>
      <c r="R55" s="4">
        <f t="shared" si="4"/>
        <v>0</v>
      </c>
      <c r="S55" s="4">
        <f t="shared" si="5"/>
        <v>0</v>
      </c>
      <c r="T55" s="4"/>
      <c r="U55" s="4"/>
      <c r="V55" s="22"/>
      <c r="W55" s="4"/>
      <c r="X55" s="4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>
        <v>0.2</v>
      </c>
      <c r="AK55" s="31">
        <v>0.2</v>
      </c>
      <c r="AL55" s="31">
        <v>0</v>
      </c>
      <c r="AM55" s="41">
        <f t="shared" si="9"/>
        <v>0.4</v>
      </c>
      <c r="AN55" s="73"/>
    </row>
    <row r="56" spans="1:40" ht="15.75" thickBot="1">
      <c r="A56" s="13">
        <v>51</v>
      </c>
      <c r="B56" s="18" t="str">
        <f>IF([1]vezbeASUV!B53=0,"",[1]vezbeASUV!B53)</f>
        <v>Николић Александар</v>
      </c>
      <c r="C56" s="15" t="str">
        <f>IF([1]vezbeASUV!C53=0,"",[1]vezbeASUV!C53)</f>
        <v>АСУВ-52/18</v>
      </c>
      <c r="D56" s="4"/>
      <c r="E56" s="4"/>
      <c r="F56" s="22"/>
      <c r="G56" s="4"/>
      <c r="H56" s="4"/>
      <c r="I56" s="7">
        <f t="shared" si="0"/>
        <v>0</v>
      </c>
      <c r="J56" s="4" t="str">
        <f t="shared" si="1"/>
        <v>nije položena</v>
      </c>
      <c r="K56" s="4" t="str">
        <f t="shared" si="2"/>
        <v>nisu položene</v>
      </c>
      <c r="L56" s="4"/>
      <c r="M56" s="4"/>
      <c r="N56" s="22"/>
      <c r="O56" s="4"/>
      <c r="P56" s="4"/>
      <c r="Q56" s="39">
        <f t="shared" si="3"/>
        <v>0</v>
      </c>
      <c r="R56" s="4">
        <f t="shared" si="4"/>
        <v>0</v>
      </c>
      <c r="S56" s="4">
        <f t="shared" si="5"/>
        <v>0</v>
      </c>
      <c r="T56" s="4"/>
      <c r="U56" s="4"/>
      <c r="V56" s="22"/>
      <c r="W56" s="4"/>
      <c r="X56" s="4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>
        <v>0.2</v>
      </c>
      <c r="AK56" s="31">
        <v>0</v>
      </c>
      <c r="AL56" s="31">
        <v>0</v>
      </c>
      <c r="AM56" s="41">
        <f t="shared" si="9"/>
        <v>0.2</v>
      </c>
      <c r="AN56" s="73"/>
    </row>
    <row r="57" spans="1:40" ht="15.75" thickBot="1">
      <c r="A57" s="13">
        <v>52</v>
      </c>
      <c r="B57" s="18" t="str">
        <f>IF([1]vezbeASUV!B54=0,"",[1]vezbeASUV!B54)</f>
        <v>Перовић Алекса</v>
      </c>
      <c r="C57" s="15" t="str">
        <f>IF([1]vezbeASUV!C54=0,"",[1]vezbeASUV!C54)</f>
        <v>АСУВ-54/18</v>
      </c>
      <c r="D57" s="4"/>
      <c r="E57" s="4"/>
      <c r="F57" s="22"/>
      <c r="G57" s="4"/>
      <c r="H57" s="4"/>
      <c r="I57" s="7">
        <f t="shared" si="0"/>
        <v>0</v>
      </c>
      <c r="J57" s="4" t="str">
        <f t="shared" si="1"/>
        <v>nije položena</v>
      </c>
      <c r="K57" s="4" t="str">
        <f t="shared" si="2"/>
        <v>nisu položene</v>
      </c>
      <c r="L57" s="4"/>
      <c r="M57" s="4"/>
      <c r="N57" s="22"/>
      <c r="O57" s="4"/>
      <c r="P57" s="4"/>
      <c r="Q57" s="39">
        <f t="shared" si="3"/>
        <v>0</v>
      </c>
      <c r="R57" s="4">
        <f t="shared" si="4"/>
        <v>0</v>
      </c>
      <c r="S57" s="4">
        <f t="shared" si="5"/>
        <v>0</v>
      </c>
      <c r="T57" s="4"/>
      <c r="U57" s="4"/>
      <c r="V57" s="22"/>
      <c r="W57" s="4"/>
      <c r="X57" s="4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>
        <v>0</v>
      </c>
      <c r="AK57" s="31">
        <v>0</v>
      </c>
      <c r="AL57" s="31">
        <v>0</v>
      </c>
      <c r="AM57" s="41">
        <f t="shared" si="9"/>
        <v>0</v>
      </c>
      <c r="AN57" s="73"/>
    </row>
    <row r="58" spans="1:40" ht="15.75" thickBot="1">
      <c r="A58" s="13">
        <v>53</v>
      </c>
      <c r="B58" s="18" t="s">
        <v>138</v>
      </c>
      <c r="C58" s="15" t="s">
        <v>150</v>
      </c>
      <c r="D58" s="4">
        <v>0</v>
      </c>
      <c r="E58" s="4">
        <v>0</v>
      </c>
      <c r="F58" s="22">
        <v>0</v>
      </c>
      <c r="G58" s="4">
        <v>0</v>
      </c>
      <c r="H58" s="4">
        <v>0</v>
      </c>
      <c r="I58" s="7">
        <f t="shared" si="0"/>
        <v>0</v>
      </c>
      <c r="J58" s="4" t="str">
        <f t="shared" si="1"/>
        <v>nije položena</v>
      </c>
      <c r="K58" s="4" t="str">
        <f t="shared" si="2"/>
        <v>nisu položene</v>
      </c>
      <c r="L58" s="4"/>
      <c r="M58" s="4"/>
      <c r="N58" s="22"/>
      <c r="O58" s="4"/>
      <c r="P58" s="4"/>
      <c r="Q58" s="39">
        <f t="shared" si="3"/>
        <v>0</v>
      </c>
      <c r="R58" s="4">
        <f t="shared" si="4"/>
        <v>0</v>
      </c>
      <c r="S58" s="4">
        <f t="shared" si="5"/>
        <v>0</v>
      </c>
      <c r="T58" s="4"/>
      <c r="U58" s="4"/>
      <c r="V58" s="22"/>
      <c r="W58" s="4"/>
      <c r="X58" s="4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>
        <v>0.3</v>
      </c>
      <c r="AK58" s="31">
        <v>0</v>
      </c>
      <c r="AL58" s="31">
        <v>0</v>
      </c>
      <c r="AM58" s="41">
        <f t="shared" si="9"/>
        <v>0.3</v>
      </c>
      <c r="AN58" s="73"/>
    </row>
    <row r="59" spans="1:40" ht="15.75" thickBot="1">
      <c r="A59" s="13">
        <v>54</v>
      </c>
      <c r="B59" s="18" t="s">
        <v>141</v>
      </c>
      <c r="C59" s="15" t="s">
        <v>151</v>
      </c>
      <c r="D59" s="4">
        <v>0</v>
      </c>
      <c r="E59" s="4">
        <v>4</v>
      </c>
      <c r="F59" s="22">
        <v>0</v>
      </c>
      <c r="G59" s="4">
        <v>0</v>
      </c>
      <c r="H59" s="4">
        <v>1</v>
      </c>
      <c r="I59" s="7">
        <f t="shared" si="0"/>
        <v>5</v>
      </c>
      <c r="J59" s="4" t="str">
        <f t="shared" si="1"/>
        <v>nije položena</v>
      </c>
      <c r="K59" s="4" t="str">
        <f t="shared" si="2"/>
        <v>nisu položene</v>
      </c>
      <c r="L59" s="4"/>
      <c r="M59" s="4"/>
      <c r="N59" s="22"/>
      <c r="O59" s="4"/>
      <c r="P59" s="4"/>
      <c r="Q59" s="39">
        <f t="shared" si="3"/>
        <v>0</v>
      </c>
      <c r="R59" s="4">
        <f t="shared" si="4"/>
        <v>0</v>
      </c>
      <c r="S59" s="4">
        <f t="shared" si="5"/>
        <v>0</v>
      </c>
      <c r="T59" s="4"/>
      <c r="U59" s="4"/>
      <c r="V59" s="22"/>
      <c r="W59" s="4"/>
      <c r="X59" s="4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>
        <v>0.7</v>
      </c>
      <c r="AK59" s="31">
        <v>0.7</v>
      </c>
      <c r="AL59" s="31">
        <v>0</v>
      </c>
      <c r="AM59" s="41">
        <f t="shared" si="9"/>
        <v>6.4</v>
      </c>
      <c r="AN59" s="73"/>
    </row>
    <row r="60" spans="1:40" ht="15.75" thickBot="1">
      <c r="A60" s="13">
        <v>55</v>
      </c>
      <c r="B60" s="18" t="s">
        <v>142</v>
      </c>
      <c r="C60" s="15" t="s">
        <v>152</v>
      </c>
      <c r="D60" s="4">
        <v>0</v>
      </c>
      <c r="E60" s="4">
        <v>0</v>
      </c>
      <c r="F60" s="22">
        <v>0</v>
      </c>
      <c r="G60" s="4">
        <v>0</v>
      </c>
      <c r="H60" s="4">
        <v>0</v>
      </c>
      <c r="I60" s="7">
        <f t="shared" si="0"/>
        <v>0</v>
      </c>
      <c r="J60" s="4" t="str">
        <f t="shared" si="1"/>
        <v>nije položena</v>
      </c>
      <c r="K60" s="4" t="str">
        <f t="shared" si="2"/>
        <v>nisu položene</v>
      </c>
      <c r="L60" s="4"/>
      <c r="M60" s="4"/>
      <c r="N60" s="22"/>
      <c r="O60" s="4"/>
      <c r="P60" s="4"/>
      <c r="Q60" s="39">
        <f t="shared" si="3"/>
        <v>0</v>
      </c>
      <c r="R60" s="4">
        <f t="shared" si="4"/>
        <v>0</v>
      </c>
      <c r="S60" s="4">
        <f t="shared" si="5"/>
        <v>0</v>
      </c>
      <c r="T60" s="4">
        <v>0</v>
      </c>
      <c r="U60" s="4">
        <v>3</v>
      </c>
      <c r="V60" s="22">
        <v>8</v>
      </c>
      <c r="W60" s="4">
        <v>1</v>
      </c>
      <c r="X60" s="4">
        <v>0</v>
      </c>
      <c r="Y60" s="31">
        <f t="shared" si="10"/>
        <v>3</v>
      </c>
      <c r="Z60" s="31">
        <f t="shared" si="11"/>
        <v>9</v>
      </c>
      <c r="AA60" s="31">
        <f t="shared" si="12"/>
        <v>12</v>
      </c>
      <c r="AB60" s="31"/>
      <c r="AC60" s="31"/>
      <c r="AD60" s="31"/>
      <c r="AE60" s="31"/>
      <c r="AF60" s="31"/>
      <c r="AG60" s="31"/>
      <c r="AH60" s="31"/>
      <c r="AI60" s="31"/>
      <c r="AJ60" s="31">
        <v>0.2</v>
      </c>
      <c r="AK60" s="31">
        <v>0.3</v>
      </c>
      <c r="AL60" s="31">
        <v>0</v>
      </c>
      <c r="AM60" s="41">
        <f t="shared" si="9"/>
        <v>0.5</v>
      </c>
      <c r="AN60" s="73"/>
    </row>
    <row r="61" spans="1:40" ht="15.75" thickBot="1">
      <c r="A61" s="13">
        <v>56</v>
      </c>
      <c r="B61" s="19" t="s">
        <v>160</v>
      </c>
      <c r="C61" s="16" t="s">
        <v>161</v>
      </c>
      <c r="D61" s="4">
        <v>12</v>
      </c>
      <c r="E61" s="4">
        <v>8</v>
      </c>
      <c r="F61" s="22">
        <v>15</v>
      </c>
      <c r="G61" s="4">
        <v>5</v>
      </c>
      <c r="H61" s="4">
        <v>5</v>
      </c>
      <c r="I61" s="33">
        <f>D61+E61+F61+G61+H61</f>
        <v>45</v>
      </c>
      <c r="J61" s="4" t="str">
        <f>IF((D61+E61)&gt;=10,"položena","nije položena")</f>
        <v>položena</v>
      </c>
      <c r="K61" s="4" t="str">
        <f>IF((F61+G61+H61)&gt;=12,"položene","nisu položene")</f>
        <v>položene</v>
      </c>
      <c r="L61" s="4">
        <v>0</v>
      </c>
      <c r="M61" s="4">
        <v>14</v>
      </c>
      <c r="N61" s="22">
        <v>5</v>
      </c>
      <c r="O61" s="4">
        <v>8</v>
      </c>
      <c r="P61" s="4">
        <v>5</v>
      </c>
      <c r="Q61" s="33">
        <f>SUM(L61:P61)</f>
        <v>32</v>
      </c>
      <c r="R61" s="36">
        <f>SUM(L61:M61)</f>
        <v>14</v>
      </c>
      <c r="S61" s="36">
        <f>SUM(N61:P61)</f>
        <v>18</v>
      </c>
      <c r="T61" s="4"/>
      <c r="U61" s="4"/>
      <c r="V61" s="22"/>
      <c r="W61" s="4"/>
      <c r="X61" s="4"/>
      <c r="Y61" s="31"/>
      <c r="Z61" s="31"/>
      <c r="AA61" s="31"/>
      <c r="AB61" s="31">
        <v>4</v>
      </c>
      <c r="AC61" s="31">
        <v>14</v>
      </c>
      <c r="AD61" s="31">
        <v>6</v>
      </c>
      <c r="AE61" s="31">
        <v>5</v>
      </c>
      <c r="AF61" s="31">
        <v>1</v>
      </c>
      <c r="AG61" s="36">
        <f t="shared" si="6"/>
        <v>18</v>
      </c>
      <c r="AH61" s="36">
        <f t="shared" si="7"/>
        <v>12</v>
      </c>
      <c r="AI61" s="36">
        <f t="shared" si="8"/>
        <v>30</v>
      </c>
      <c r="AJ61" s="31">
        <v>0.3</v>
      </c>
      <c r="AK61" s="31">
        <v>0</v>
      </c>
      <c r="AL61" s="31">
        <v>0</v>
      </c>
      <c r="AM61" s="41">
        <f t="shared" si="9"/>
        <v>77.3</v>
      </c>
      <c r="AN61" s="73">
        <v>8</v>
      </c>
    </row>
    <row r="62" spans="1:40" ht="15.75" thickBot="1">
      <c r="A62" s="13">
        <v>57</v>
      </c>
      <c r="B62" s="18" t="s">
        <v>143</v>
      </c>
      <c r="C62" s="15" t="s">
        <v>153</v>
      </c>
      <c r="D62" s="4">
        <v>0</v>
      </c>
      <c r="E62" s="4">
        <v>4</v>
      </c>
      <c r="F62" s="22">
        <v>0</v>
      </c>
      <c r="G62" s="4">
        <v>0</v>
      </c>
      <c r="H62" s="4">
        <v>0</v>
      </c>
      <c r="I62" s="7">
        <f t="shared" si="0"/>
        <v>4</v>
      </c>
      <c r="J62" s="4" t="str">
        <f t="shared" si="1"/>
        <v>nije položena</v>
      </c>
      <c r="K62" s="4" t="str">
        <f t="shared" si="2"/>
        <v>nisu položene</v>
      </c>
      <c r="L62" s="4">
        <v>1</v>
      </c>
      <c r="M62" s="4">
        <v>14</v>
      </c>
      <c r="N62" s="22">
        <v>5</v>
      </c>
      <c r="O62" s="4">
        <v>3</v>
      </c>
      <c r="P62" s="4">
        <v>5</v>
      </c>
      <c r="Q62" s="33">
        <f t="shared" si="3"/>
        <v>28</v>
      </c>
      <c r="R62" s="36">
        <f t="shared" si="4"/>
        <v>15</v>
      </c>
      <c r="S62" s="36">
        <f t="shared" si="5"/>
        <v>13</v>
      </c>
      <c r="T62" s="4"/>
      <c r="U62" s="4"/>
      <c r="V62" s="22"/>
      <c r="W62" s="4"/>
      <c r="X62" s="4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>
        <v>2.1</v>
      </c>
      <c r="AK62" s="31">
        <v>1.9</v>
      </c>
      <c r="AL62" s="31">
        <v>0</v>
      </c>
      <c r="AM62" s="41">
        <f t="shared" si="9"/>
        <v>36</v>
      </c>
      <c r="AN62" s="73"/>
    </row>
    <row r="63" spans="1:40" ht="15.75" thickBot="1">
      <c r="A63" s="13">
        <v>58</v>
      </c>
      <c r="B63" s="18" t="s">
        <v>144</v>
      </c>
      <c r="C63" s="15" t="s">
        <v>154</v>
      </c>
      <c r="D63" s="4">
        <v>6</v>
      </c>
      <c r="E63" s="4">
        <v>4</v>
      </c>
      <c r="F63" s="22">
        <v>0</v>
      </c>
      <c r="G63" s="4">
        <v>2</v>
      </c>
      <c r="H63" s="4">
        <v>1</v>
      </c>
      <c r="I63" s="7">
        <f t="shared" si="0"/>
        <v>13</v>
      </c>
      <c r="J63" s="4" t="str">
        <f t="shared" si="1"/>
        <v>položena</v>
      </c>
      <c r="K63" s="4" t="str">
        <f t="shared" si="2"/>
        <v>nisu položene</v>
      </c>
      <c r="L63" s="4"/>
      <c r="M63" s="4"/>
      <c r="N63" s="22"/>
      <c r="O63" s="4"/>
      <c r="P63" s="4"/>
      <c r="Q63" s="39">
        <f t="shared" si="3"/>
        <v>0</v>
      </c>
      <c r="R63" s="4">
        <f t="shared" si="4"/>
        <v>0</v>
      </c>
      <c r="S63" s="4">
        <f t="shared" si="5"/>
        <v>0</v>
      </c>
      <c r="T63" s="4"/>
      <c r="U63" s="4"/>
      <c r="V63" s="22"/>
      <c r="W63" s="4"/>
      <c r="X63" s="4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>
        <v>0</v>
      </c>
      <c r="AK63" s="31">
        <v>0.2</v>
      </c>
      <c r="AL63" s="31">
        <v>0</v>
      </c>
      <c r="AM63" s="41">
        <f t="shared" si="9"/>
        <v>13.2</v>
      </c>
      <c r="AN63" s="73"/>
    </row>
    <row r="64" spans="1:40" ht="15.75" thickBot="1">
      <c r="A64" s="13">
        <v>59</v>
      </c>
      <c r="B64" s="18" t="s">
        <v>145</v>
      </c>
      <c r="C64" s="15" t="s">
        <v>155</v>
      </c>
      <c r="D64" s="4"/>
      <c r="E64" s="4"/>
      <c r="F64" s="22"/>
      <c r="G64" s="4"/>
      <c r="H64" s="4"/>
      <c r="I64" s="7">
        <f t="shared" si="0"/>
        <v>0</v>
      </c>
      <c r="J64" s="4" t="str">
        <f t="shared" si="1"/>
        <v>nije položena</v>
      </c>
      <c r="K64" s="4" t="str">
        <f t="shared" si="2"/>
        <v>nisu položene</v>
      </c>
      <c r="L64" s="4"/>
      <c r="M64" s="4"/>
      <c r="N64" s="22"/>
      <c r="O64" s="4"/>
      <c r="P64" s="4"/>
      <c r="Q64" s="39">
        <f t="shared" si="3"/>
        <v>0</v>
      </c>
      <c r="R64" s="4">
        <f t="shared" si="4"/>
        <v>0</v>
      </c>
      <c r="S64" s="4">
        <f t="shared" si="5"/>
        <v>0</v>
      </c>
      <c r="T64" s="4"/>
      <c r="U64" s="4"/>
      <c r="V64" s="22"/>
      <c r="W64" s="4"/>
      <c r="X64" s="4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>
        <v>1.5</v>
      </c>
      <c r="AK64" s="31">
        <v>2.2999999999999998</v>
      </c>
      <c r="AL64" s="31">
        <v>0.8</v>
      </c>
      <c r="AM64" s="41">
        <f t="shared" si="9"/>
        <v>4.5999999999999996</v>
      </c>
      <c r="AN64" s="73"/>
    </row>
    <row r="65" spans="1:40" ht="15.75" thickBot="1">
      <c r="A65" s="13">
        <v>60</v>
      </c>
      <c r="B65" s="18" t="s">
        <v>147</v>
      </c>
      <c r="C65" s="15" t="s">
        <v>158</v>
      </c>
      <c r="D65" s="4">
        <v>0</v>
      </c>
      <c r="E65" s="4">
        <v>0</v>
      </c>
      <c r="F65" s="22">
        <v>12</v>
      </c>
      <c r="G65" s="4">
        <v>0</v>
      </c>
      <c r="H65" s="4">
        <v>4</v>
      </c>
      <c r="I65" s="7">
        <f t="shared" si="0"/>
        <v>16</v>
      </c>
      <c r="J65" s="4" t="str">
        <f t="shared" si="1"/>
        <v>nije položena</v>
      </c>
      <c r="K65" s="4" t="str">
        <f t="shared" si="2"/>
        <v>položene</v>
      </c>
      <c r="L65" s="4"/>
      <c r="M65" s="4"/>
      <c r="N65" s="22"/>
      <c r="O65" s="4"/>
      <c r="P65" s="4"/>
      <c r="Q65" s="39">
        <f t="shared" si="3"/>
        <v>0</v>
      </c>
      <c r="R65" s="4">
        <f t="shared" si="4"/>
        <v>0</v>
      </c>
      <c r="S65" s="4">
        <f t="shared" si="5"/>
        <v>0</v>
      </c>
      <c r="T65" s="4"/>
      <c r="U65" s="4"/>
      <c r="V65" s="22"/>
      <c r="W65" s="4"/>
      <c r="X65" s="4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>
        <v>0.5</v>
      </c>
      <c r="AK65" s="31">
        <v>0.3</v>
      </c>
      <c r="AL65" s="31">
        <v>0</v>
      </c>
      <c r="AM65" s="41">
        <f t="shared" si="9"/>
        <v>16.8</v>
      </c>
      <c r="AN65" s="73"/>
    </row>
    <row r="66" spans="1:40" ht="15.75" thickBot="1">
      <c r="A66" s="13">
        <v>61</v>
      </c>
      <c r="B66" s="18" t="s">
        <v>148</v>
      </c>
      <c r="C66" s="15" t="s">
        <v>159</v>
      </c>
      <c r="D66" s="4"/>
      <c r="E66" s="4"/>
      <c r="F66" s="22"/>
      <c r="G66" s="4"/>
      <c r="H66" s="4"/>
      <c r="I66" s="7">
        <f t="shared" si="0"/>
        <v>0</v>
      </c>
      <c r="J66" s="4" t="str">
        <f t="shared" si="1"/>
        <v>nije položena</v>
      </c>
      <c r="K66" s="4" t="str">
        <f t="shared" si="2"/>
        <v>nisu položene</v>
      </c>
      <c r="L66" s="4"/>
      <c r="M66" s="4"/>
      <c r="N66" s="22"/>
      <c r="O66" s="4"/>
      <c r="P66" s="4"/>
      <c r="Q66" s="39">
        <f t="shared" si="3"/>
        <v>0</v>
      </c>
      <c r="R66" s="4">
        <f t="shared" si="4"/>
        <v>0</v>
      </c>
      <c r="S66" s="4">
        <f t="shared" si="5"/>
        <v>0</v>
      </c>
      <c r="T66" s="4"/>
      <c r="U66" s="4"/>
      <c r="V66" s="22"/>
      <c r="W66" s="4"/>
      <c r="X66" s="4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>
        <v>0</v>
      </c>
      <c r="AK66" s="31">
        <v>0.7</v>
      </c>
      <c r="AL66" s="31">
        <v>0</v>
      </c>
      <c r="AM66" s="41">
        <f t="shared" si="9"/>
        <v>0.7</v>
      </c>
      <c r="AN66" s="73"/>
    </row>
    <row r="67" spans="1:40" ht="15.75" thickBot="1">
      <c r="A67" s="13">
        <v>62</v>
      </c>
      <c r="B67" s="18" t="s">
        <v>149</v>
      </c>
      <c r="C67" s="15" t="s">
        <v>212</v>
      </c>
      <c r="D67" s="4"/>
      <c r="E67" s="4"/>
      <c r="F67" s="22"/>
      <c r="G67" s="4"/>
      <c r="H67" s="4"/>
      <c r="I67" s="7">
        <f t="shared" si="0"/>
        <v>0</v>
      </c>
      <c r="J67" s="4" t="str">
        <f t="shared" si="1"/>
        <v>nije položena</v>
      </c>
      <c r="K67" s="4" t="str">
        <f t="shared" si="2"/>
        <v>nisu položene</v>
      </c>
      <c r="L67" s="4"/>
      <c r="M67" s="4"/>
      <c r="N67" s="22"/>
      <c r="O67" s="4"/>
      <c r="P67" s="4"/>
      <c r="Q67" s="39">
        <f t="shared" si="3"/>
        <v>0</v>
      </c>
      <c r="R67" s="4">
        <f t="shared" si="4"/>
        <v>0</v>
      </c>
      <c r="S67" s="4">
        <f t="shared" si="5"/>
        <v>0</v>
      </c>
      <c r="T67" s="4"/>
      <c r="U67" s="4"/>
      <c r="V67" s="22"/>
      <c r="W67" s="4"/>
      <c r="X67" s="4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>
        <v>0.5</v>
      </c>
      <c r="AK67" s="31">
        <v>0.5</v>
      </c>
      <c r="AL67" s="31">
        <v>0</v>
      </c>
      <c r="AM67" s="41">
        <f t="shared" si="9"/>
        <v>1</v>
      </c>
      <c r="AN67" s="73"/>
    </row>
    <row r="68" spans="1:40" ht="15.75" thickBot="1">
      <c r="A68" s="13">
        <v>63</v>
      </c>
      <c r="B68" s="24" t="s">
        <v>208</v>
      </c>
      <c r="C68" s="25" t="s">
        <v>162</v>
      </c>
      <c r="D68" s="26">
        <v>4</v>
      </c>
      <c r="E68" s="26">
        <v>8</v>
      </c>
      <c r="F68" s="27">
        <v>9</v>
      </c>
      <c r="G68" s="26">
        <v>2</v>
      </c>
      <c r="H68" s="26">
        <v>1</v>
      </c>
      <c r="I68" s="33">
        <f>D68+E68+F68+G68+H68</f>
        <v>24</v>
      </c>
      <c r="J68" s="4" t="str">
        <f>IF((D68+E68)&gt;=10,"položena","nije položena")</f>
        <v>položena</v>
      </c>
      <c r="K68" s="4" t="str">
        <f>IF((F68+G68+H68)&gt;=12,"položene","nisu položene")</f>
        <v>položene</v>
      </c>
      <c r="L68" s="4">
        <v>0</v>
      </c>
      <c r="M68" s="4">
        <v>3</v>
      </c>
      <c r="N68" s="22">
        <v>3</v>
      </c>
      <c r="O68" s="4">
        <v>6</v>
      </c>
      <c r="P68" s="4">
        <v>1</v>
      </c>
      <c r="Q68" s="39">
        <f>SUM(L68:P68)</f>
        <v>13</v>
      </c>
      <c r="R68" s="4">
        <f>SUM(L68:M68)</f>
        <v>3</v>
      </c>
      <c r="S68" s="4">
        <f>SUM(N68:P68)</f>
        <v>10</v>
      </c>
      <c r="T68" s="4"/>
      <c r="U68" s="4"/>
      <c r="V68" s="22"/>
      <c r="W68" s="4"/>
      <c r="X68" s="4"/>
      <c r="Y68" s="31"/>
      <c r="Z68" s="31"/>
      <c r="AA68" s="31"/>
      <c r="AB68" s="31">
        <v>4</v>
      </c>
      <c r="AC68" s="31">
        <v>13</v>
      </c>
      <c r="AD68" s="31">
        <v>5</v>
      </c>
      <c r="AE68" s="31">
        <v>4</v>
      </c>
      <c r="AF68" s="31">
        <v>5</v>
      </c>
      <c r="AG68" s="36">
        <f t="shared" si="6"/>
        <v>17</v>
      </c>
      <c r="AH68" s="36">
        <f t="shared" si="7"/>
        <v>14</v>
      </c>
      <c r="AI68" s="36">
        <f t="shared" si="8"/>
        <v>31</v>
      </c>
      <c r="AJ68" s="31">
        <v>1.9</v>
      </c>
      <c r="AK68" s="31"/>
      <c r="AL68" s="31">
        <v>0</v>
      </c>
      <c r="AM68" s="41">
        <f>I68+AI68+AJ68</f>
        <v>56.9</v>
      </c>
      <c r="AN68" s="73">
        <v>6</v>
      </c>
    </row>
    <row r="69" spans="1:40" ht="15.75" thickBot="1">
      <c r="A69" s="13">
        <v>64</v>
      </c>
      <c r="B69" s="19" t="s">
        <v>180</v>
      </c>
      <c r="C69" s="16" t="s">
        <v>181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7">
        <f>D69+E69+F69+G69+H69</f>
        <v>0</v>
      </c>
      <c r="J69" s="4" t="str">
        <f>IF((D69+E69)&gt;=10,"položena","nije položena")</f>
        <v>nije položena</v>
      </c>
      <c r="K69" s="4" t="str">
        <f>IF((F69+G69+H69)&gt;=12,"položene","nisu položene")</f>
        <v>nisu položene</v>
      </c>
      <c r="L69" s="4"/>
      <c r="M69" s="4"/>
      <c r="N69" s="4"/>
      <c r="O69" s="4"/>
      <c r="P69" s="4"/>
      <c r="Q69" s="39">
        <f>SUM(L69:P69)</f>
        <v>0</v>
      </c>
      <c r="R69" s="4">
        <f>SUM(L69:M69)</f>
        <v>0</v>
      </c>
      <c r="S69" s="4">
        <f>SUM(N69:P69)</f>
        <v>0</v>
      </c>
      <c r="T69" s="4"/>
      <c r="U69" s="4"/>
      <c r="V69" s="4"/>
      <c r="W69" s="4"/>
      <c r="X69" s="4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>
        <v>0</v>
      </c>
      <c r="AM69" s="41">
        <f t="shared" si="9"/>
        <v>0</v>
      </c>
      <c r="AN69" s="73"/>
    </row>
    <row r="70" spans="1:40">
      <c r="K70" s="34"/>
      <c r="S70" s="34"/>
      <c r="T70" s="35"/>
      <c r="U70" s="35"/>
      <c r="V70" s="35"/>
      <c r="W70" s="35"/>
      <c r="X70" s="35"/>
      <c r="Y70" s="37"/>
      <c r="Z70" s="34"/>
      <c r="AB70" s="53"/>
      <c r="AC70" s="53"/>
      <c r="AD70" s="53"/>
      <c r="AE70" s="53"/>
      <c r="AF70" s="53"/>
      <c r="AG70" s="53"/>
      <c r="AH70" s="53"/>
      <c r="AI70" s="53"/>
    </row>
    <row r="71" spans="1:40">
      <c r="B71" s="44"/>
      <c r="C71" s="34"/>
      <c r="K71" s="34"/>
      <c r="L71" s="35"/>
      <c r="M71" s="35"/>
      <c r="N71" s="35"/>
      <c r="O71" s="35"/>
      <c r="P71" s="35"/>
      <c r="Q71" s="37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7"/>
      <c r="AC71" s="37"/>
      <c r="AD71" s="37"/>
      <c r="AE71" s="37"/>
      <c r="AF71" s="37"/>
      <c r="AG71" s="37"/>
      <c r="AH71" s="37"/>
      <c r="AI71" s="37"/>
      <c r="AJ71" s="35"/>
      <c r="AK71" s="35"/>
      <c r="AL71" s="35"/>
      <c r="AM71" s="34"/>
    </row>
    <row r="72" spans="1:40">
      <c r="K72" s="34"/>
      <c r="L72" s="35"/>
      <c r="M72" s="35"/>
      <c r="N72" s="35"/>
      <c r="O72" s="35"/>
      <c r="P72" s="35"/>
      <c r="Q72" s="37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4"/>
    </row>
    <row r="73" spans="1:40">
      <c r="K73" s="34"/>
      <c r="L73" s="35"/>
      <c r="M73" s="35"/>
      <c r="N73" s="35"/>
      <c r="O73" s="35"/>
      <c r="P73" s="35"/>
      <c r="Q73" s="37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4"/>
    </row>
    <row r="74" spans="1:40">
      <c r="K74" s="34"/>
      <c r="L74" s="35"/>
      <c r="M74" s="35"/>
      <c r="N74" s="35"/>
      <c r="O74" s="35"/>
      <c r="P74" s="35"/>
      <c r="Q74" s="37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4"/>
    </row>
    <row r="75" spans="1:40">
      <c r="K75" s="34"/>
      <c r="L75" s="35"/>
      <c r="M75" s="35"/>
      <c r="N75" s="35"/>
      <c r="O75" s="35"/>
      <c r="P75" s="35"/>
      <c r="Q75" s="37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4"/>
    </row>
    <row r="76" spans="1:40"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</row>
    <row r="77" spans="1:40"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</row>
    <row r="78" spans="1:40"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</row>
  </sheetData>
  <mergeCells count="6">
    <mergeCell ref="A1:I1"/>
    <mergeCell ref="A2:I2"/>
    <mergeCell ref="L4:S4"/>
    <mergeCell ref="AB4:AJ4"/>
    <mergeCell ref="T4:AA4"/>
    <mergeCell ref="C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74"/>
  <sheetViews>
    <sheetView tabSelected="1" zoomScale="90" zoomScaleNormal="90" workbookViewId="0">
      <selection activeCell="F28" sqref="F28"/>
    </sheetView>
  </sheetViews>
  <sheetFormatPr defaultRowHeight="15"/>
  <cols>
    <col min="2" max="2" width="21.5703125" bestFit="1" customWidth="1"/>
    <col min="3" max="3" width="12.85546875" bestFit="1" customWidth="1"/>
    <col min="4" max="4" width="9.140625" customWidth="1"/>
    <col min="5" max="5" width="10.42578125" customWidth="1"/>
    <col min="6" max="6" width="10.5703125" customWidth="1"/>
    <col min="7" max="7" width="12.28515625" customWidth="1"/>
    <col min="8" max="9" width="9.140625" customWidth="1"/>
    <col min="10" max="10" width="12.5703125" customWidth="1"/>
    <col min="11" max="11" width="12.85546875" customWidth="1"/>
    <col min="12" max="12" width="9.140625" customWidth="1"/>
    <col min="13" max="14" width="10.42578125" customWidth="1"/>
    <col min="15" max="15" width="12.5703125" customWidth="1"/>
    <col min="16" max="16" width="9.7109375" customWidth="1"/>
    <col min="17" max="17" width="9.140625" customWidth="1"/>
    <col min="18" max="18" width="12.140625" customWidth="1"/>
    <col min="19" max="32" width="13.140625" customWidth="1"/>
    <col min="33" max="33" width="10.5703125" customWidth="1"/>
    <col min="34" max="34" width="8.85546875" customWidth="1"/>
    <col min="35" max="35" width="11.85546875" customWidth="1"/>
  </cols>
  <sheetData>
    <row r="1" spans="1:40" ht="18.75">
      <c r="A1" s="57" t="s">
        <v>237</v>
      </c>
      <c r="B1" s="57"/>
      <c r="C1" s="57"/>
      <c r="D1" s="57"/>
      <c r="E1" s="57"/>
      <c r="F1" s="57"/>
      <c r="G1" s="57"/>
      <c r="H1" s="57"/>
      <c r="I1" s="57"/>
      <c r="J1" s="46"/>
    </row>
    <row r="2" spans="1:40" ht="19.5" thickBot="1">
      <c r="A2" s="79" t="s">
        <v>183</v>
      </c>
      <c r="B2" s="79"/>
      <c r="C2" s="79"/>
      <c r="D2" s="79"/>
      <c r="E2" s="79"/>
      <c r="F2" s="79"/>
      <c r="G2" s="79"/>
      <c r="H2" s="79"/>
      <c r="I2" s="79"/>
      <c r="J2" s="79"/>
    </row>
    <row r="3" spans="1:40" ht="15.75" thickBot="1">
      <c r="D3" s="58" t="s">
        <v>177</v>
      </c>
      <c r="E3" s="74"/>
      <c r="F3" s="74"/>
      <c r="G3" s="74"/>
      <c r="H3" s="74"/>
      <c r="I3" s="74"/>
      <c r="J3" s="75"/>
      <c r="K3" s="75"/>
      <c r="L3" s="60" t="s">
        <v>209</v>
      </c>
      <c r="M3" s="61"/>
      <c r="N3" s="61"/>
      <c r="O3" s="61"/>
      <c r="P3" s="61"/>
      <c r="Q3" s="61"/>
      <c r="R3" s="61"/>
      <c r="S3" s="62"/>
      <c r="T3" s="63" t="s">
        <v>231</v>
      </c>
      <c r="U3" s="64"/>
      <c r="V3" s="64"/>
      <c r="W3" s="64"/>
      <c r="X3" s="64"/>
      <c r="Y3" s="64"/>
      <c r="Z3" s="64"/>
      <c r="AA3" s="65"/>
      <c r="AB3" s="63" t="s">
        <v>228</v>
      </c>
      <c r="AC3" s="64"/>
      <c r="AD3" s="64"/>
      <c r="AE3" s="64"/>
      <c r="AF3" s="64"/>
      <c r="AG3" s="64"/>
      <c r="AH3" s="64"/>
      <c r="AI3" s="65"/>
      <c r="AJ3" s="55"/>
    </row>
    <row r="4" spans="1:40" ht="15.75" thickBot="1">
      <c r="A4" s="8" t="s">
        <v>140</v>
      </c>
      <c r="B4" s="8" t="s">
        <v>2</v>
      </c>
      <c r="C4" s="8" t="s">
        <v>3</v>
      </c>
      <c r="D4" s="8" t="s">
        <v>172</v>
      </c>
      <c r="E4" s="8" t="s">
        <v>173</v>
      </c>
      <c r="F4" s="8" t="s">
        <v>174</v>
      </c>
      <c r="G4" s="8" t="s">
        <v>175</v>
      </c>
      <c r="H4" s="8" t="s">
        <v>176</v>
      </c>
      <c r="I4" s="8" t="s">
        <v>220</v>
      </c>
      <c r="J4" s="32" t="s">
        <v>204</v>
      </c>
      <c r="K4" s="32" t="s">
        <v>205</v>
      </c>
      <c r="L4" s="8" t="s">
        <v>172</v>
      </c>
      <c r="M4" s="8" t="s">
        <v>173</v>
      </c>
      <c r="N4" s="21" t="s">
        <v>174</v>
      </c>
      <c r="O4" s="8" t="s">
        <v>175</v>
      </c>
      <c r="P4" s="8" t="s">
        <v>176</v>
      </c>
      <c r="Q4" s="8" t="s">
        <v>221</v>
      </c>
      <c r="R4" s="32" t="s">
        <v>210</v>
      </c>
      <c r="S4" s="32" t="s">
        <v>211</v>
      </c>
      <c r="T4" s="8" t="s">
        <v>172</v>
      </c>
      <c r="U4" s="8" t="s">
        <v>173</v>
      </c>
      <c r="V4" s="8" t="s">
        <v>174</v>
      </c>
      <c r="W4" s="8" t="s">
        <v>175</v>
      </c>
      <c r="X4" s="8" t="s">
        <v>176</v>
      </c>
      <c r="Y4" s="8" t="s">
        <v>220</v>
      </c>
      <c r="Z4" s="32" t="s">
        <v>204</v>
      </c>
      <c r="AA4" s="32" t="s">
        <v>205</v>
      </c>
      <c r="AB4" s="8" t="s">
        <v>172</v>
      </c>
      <c r="AC4" s="8" t="s">
        <v>173</v>
      </c>
      <c r="AD4" s="21" t="s">
        <v>174</v>
      </c>
      <c r="AE4" s="8" t="s">
        <v>175</v>
      </c>
      <c r="AF4" s="8" t="s">
        <v>176</v>
      </c>
      <c r="AG4" s="8" t="s">
        <v>235</v>
      </c>
      <c r="AH4" s="8" t="s">
        <v>211</v>
      </c>
      <c r="AI4" s="8" t="s">
        <v>236</v>
      </c>
      <c r="AJ4" s="8" t="s">
        <v>223</v>
      </c>
      <c r="AK4" s="32" t="s">
        <v>224</v>
      </c>
      <c r="AL4" s="32" t="s">
        <v>222</v>
      </c>
      <c r="AM4" s="45" t="s">
        <v>171</v>
      </c>
      <c r="AN4" s="45" t="s">
        <v>227</v>
      </c>
    </row>
    <row r="5" spans="1:40" ht="15.75" thickBot="1">
      <c r="A5" s="13">
        <v>1</v>
      </c>
      <c r="B5" s="29" t="s">
        <v>184</v>
      </c>
      <c r="C5" s="7" t="s">
        <v>194</v>
      </c>
      <c r="D5" s="7"/>
      <c r="E5" s="7"/>
      <c r="F5" s="7"/>
      <c r="G5" s="7"/>
      <c r="H5" s="7"/>
      <c r="I5" s="7">
        <f>D5+E5+F5+G5+H5</f>
        <v>0</v>
      </c>
      <c r="J5" s="4" t="str">
        <f>IF((D5+E5)&gt;=10,"položena","nije položena")</f>
        <v>nije položena</v>
      </c>
      <c r="K5" s="4" t="str">
        <f>IF((F5+G5+H5)&gt;=12,"položene","nisu položene")</f>
        <v>nisu položene</v>
      </c>
      <c r="L5" s="7"/>
      <c r="M5" s="7"/>
      <c r="N5" s="22"/>
      <c r="O5" s="7"/>
      <c r="P5" s="7"/>
      <c r="Q5" s="7">
        <f>SUM(L5:M5)</f>
        <v>0</v>
      </c>
      <c r="R5" s="4">
        <f>SUM(L5:M5)</f>
        <v>0</v>
      </c>
      <c r="S5" s="4">
        <f>SUM(N5:P5)</f>
        <v>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7"/>
      <c r="AH5" s="7"/>
      <c r="AI5" s="4"/>
      <c r="AJ5" s="76">
        <v>0.7</v>
      </c>
      <c r="AK5" s="77">
        <v>1.4</v>
      </c>
      <c r="AL5" s="77"/>
      <c r="AM5" s="77"/>
      <c r="AN5" s="70"/>
    </row>
    <row r="6" spans="1:40" ht="15.75" thickBot="1">
      <c r="A6" s="13">
        <v>2</v>
      </c>
      <c r="B6" s="28" t="s">
        <v>185</v>
      </c>
      <c r="C6" s="4" t="s">
        <v>195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7">
        <f t="shared" ref="I6:I18" si="0">D6+E6+F6+G6+H6</f>
        <v>0</v>
      </c>
      <c r="J6" s="4" t="str">
        <f t="shared" ref="J6:J18" si="1">IF((D6+E6)&gt;=10,"položena","nije položena")</f>
        <v>nije položena</v>
      </c>
      <c r="K6" s="4" t="str">
        <f t="shared" ref="K6:K18" si="2">IF((F6+G6+H6)&gt;=12,"položene","nisu položene")</f>
        <v>nisu položene</v>
      </c>
      <c r="L6" s="4"/>
      <c r="M6" s="4"/>
      <c r="N6" s="22"/>
      <c r="O6" s="4"/>
      <c r="P6" s="4"/>
      <c r="Q6" s="7">
        <f t="shared" ref="Q6:Q21" si="3">SUM(L6:M6)</f>
        <v>0</v>
      </c>
      <c r="R6" s="4">
        <f t="shared" ref="R6:R21" si="4">SUM(L6:M6)</f>
        <v>0</v>
      </c>
      <c r="S6" s="4">
        <f t="shared" ref="S6:S21" si="5">SUM(N6:P6)</f>
        <v>0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77">
        <v>0</v>
      </c>
      <c r="AK6" s="77">
        <v>0.2</v>
      </c>
      <c r="AL6" s="77"/>
      <c r="AM6" s="77"/>
      <c r="AN6" s="70"/>
    </row>
    <row r="7" spans="1:40" ht="15.75" thickBot="1">
      <c r="A7" s="13">
        <v>3</v>
      </c>
      <c r="B7" s="28" t="s">
        <v>186</v>
      </c>
      <c r="C7" s="4" t="s">
        <v>196</v>
      </c>
      <c r="D7" s="4"/>
      <c r="E7" s="4"/>
      <c r="F7" s="4"/>
      <c r="G7" s="4"/>
      <c r="H7" s="4"/>
      <c r="I7" s="7">
        <f t="shared" si="0"/>
        <v>0</v>
      </c>
      <c r="J7" s="4" t="str">
        <f t="shared" si="1"/>
        <v>nije položena</v>
      </c>
      <c r="K7" s="4" t="str">
        <f t="shared" si="2"/>
        <v>nisu položene</v>
      </c>
      <c r="L7" s="4"/>
      <c r="M7" s="4"/>
      <c r="N7" s="22"/>
      <c r="O7" s="4"/>
      <c r="P7" s="4"/>
      <c r="Q7" s="7">
        <f t="shared" si="3"/>
        <v>0</v>
      </c>
      <c r="R7" s="4">
        <f t="shared" si="4"/>
        <v>0</v>
      </c>
      <c r="S7" s="4">
        <f t="shared" si="5"/>
        <v>0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77">
        <v>0.7</v>
      </c>
      <c r="AK7" s="77">
        <v>1.1499999999999999</v>
      </c>
      <c r="AL7" s="77"/>
      <c r="AM7" s="77"/>
      <c r="AN7" s="70"/>
    </row>
    <row r="8" spans="1:40" ht="15.75" thickBot="1">
      <c r="A8" s="13">
        <v>4</v>
      </c>
      <c r="B8" s="28" t="s">
        <v>187</v>
      </c>
      <c r="C8" s="4" t="s">
        <v>197</v>
      </c>
      <c r="D8" s="4"/>
      <c r="E8" s="4"/>
      <c r="F8" s="4"/>
      <c r="G8" s="4"/>
      <c r="H8" s="4"/>
      <c r="I8" s="7">
        <f t="shared" si="0"/>
        <v>0</v>
      </c>
      <c r="J8" s="4" t="str">
        <f t="shared" si="1"/>
        <v>nije položena</v>
      </c>
      <c r="K8" s="4" t="str">
        <f t="shared" si="2"/>
        <v>nisu položene</v>
      </c>
      <c r="L8" s="4"/>
      <c r="M8" s="4"/>
      <c r="N8" s="22"/>
      <c r="O8" s="4"/>
      <c r="P8" s="4"/>
      <c r="Q8" s="7">
        <f t="shared" si="3"/>
        <v>0</v>
      </c>
      <c r="R8" s="4">
        <f t="shared" si="4"/>
        <v>0</v>
      </c>
      <c r="S8" s="4">
        <f t="shared" si="5"/>
        <v>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77">
        <v>0</v>
      </c>
      <c r="AK8" s="77">
        <v>0.8</v>
      </c>
      <c r="AL8" s="77"/>
      <c r="AM8" s="77"/>
      <c r="AN8" s="70"/>
    </row>
    <row r="9" spans="1:40" ht="15.75" thickBot="1">
      <c r="A9" s="13">
        <v>5</v>
      </c>
      <c r="B9" s="28" t="s">
        <v>188</v>
      </c>
      <c r="C9" s="4" t="s">
        <v>198</v>
      </c>
      <c r="D9" s="4"/>
      <c r="E9" s="4"/>
      <c r="F9" s="4"/>
      <c r="G9" s="4"/>
      <c r="H9" s="4"/>
      <c r="I9" s="7">
        <f t="shared" si="0"/>
        <v>0</v>
      </c>
      <c r="J9" s="4" t="str">
        <f t="shared" si="1"/>
        <v>nije položena</v>
      </c>
      <c r="K9" s="4" t="str">
        <f t="shared" si="2"/>
        <v>nisu položene</v>
      </c>
      <c r="L9" s="4"/>
      <c r="M9" s="4"/>
      <c r="N9" s="22"/>
      <c r="O9" s="4"/>
      <c r="P9" s="4"/>
      <c r="Q9" s="7">
        <f t="shared" si="3"/>
        <v>0</v>
      </c>
      <c r="R9" s="4">
        <f t="shared" si="4"/>
        <v>0</v>
      </c>
      <c r="S9" s="4">
        <f t="shared" si="5"/>
        <v>0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77">
        <v>0.9</v>
      </c>
      <c r="AK9" s="77">
        <v>1.5</v>
      </c>
      <c r="AL9" s="77"/>
      <c r="AM9" s="77"/>
      <c r="AN9" s="70"/>
    </row>
    <row r="10" spans="1:40" ht="15.75" thickBot="1">
      <c r="A10" s="13">
        <v>6</v>
      </c>
      <c r="B10" s="28" t="s">
        <v>189</v>
      </c>
      <c r="C10" s="4" t="s">
        <v>199</v>
      </c>
      <c r="D10" s="4">
        <v>0</v>
      </c>
      <c r="E10" s="4">
        <v>6</v>
      </c>
      <c r="F10" s="4">
        <v>0</v>
      </c>
      <c r="G10" s="4">
        <v>0</v>
      </c>
      <c r="H10" s="4">
        <v>0</v>
      </c>
      <c r="I10" s="7">
        <f t="shared" si="0"/>
        <v>6</v>
      </c>
      <c r="J10" s="4" t="str">
        <f t="shared" si="1"/>
        <v>nije položena</v>
      </c>
      <c r="K10" s="4" t="str">
        <f t="shared" si="2"/>
        <v>nisu položene</v>
      </c>
      <c r="L10" s="4"/>
      <c r="M10" s="4"/>
      <c r="N10" s="22"/>
      <c r="O10" s="4"/>
      <c r="P10" s="4"/>
      <c r="Q10" s="7">
        <f t="shared" si="3"/>
        <v>0</v>
      </c>
      <c r="R10" s="4">
        <f t="shared" si="4"/>
        <v>0</v>
      </c>
      <c r="S10" s="4">
        <f t="shared" si="5"/>
        <v>0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77">
        <v>0.3</v>
      </c>
      <c r="AK10" s="77">
        <v>1.4</v>
      </c>
      <c r="AL10" s="77">
        <v>0.4</v>
      </c>
      <c r="AM10" s="77"/>
      <c r="AN10" s="70"/>
    </row>
    <row r="11" spans="1:40" ht="15.75" thickBot="1">
      <c r="A11" s="13">
        <v>7</v>
      </c>
      <c r="B11" s="28" t="s">
        <v>190</v>
      </c>
      <c r="C11" s="4" t="s">
        <v>200</v>
      </c>
      <c r="D11" s="4"/>
      <c r="E11" s="4"/>
      <c r="F11" s="4"/>
      <c r="G11" s="4"/>
      <c r="H11" s="4"/>
      <c r="I11" s="7">
        <f t="shared" si="0"/>
        <v>0</v>
      </c>
      <c r="J11" s="4" t="str">
        <f t="shared" si="1"/>
        <v>nije položena</v>
      </c>
      <c r="K11" s="4" t="str">
        <f t="shared" si="2"/>
        <v>nisu položene</v>
      </c>
      <c r="L11" s="4"/>
      <c r="M11" s="4"/>
      <c r="N11" s="22"/>
      <c r="O11" s="4"/>
      <c r="P11" s="4"/>
      <c r="Q11" s="7">
        <f t="shared" si="3"/>
        <v>0</v>
      </c>
      <c r="R11" s="4">
        <f t="shared" si="4"/>
        <v>0</v>
      </c>
      <c r="S11" s="4">
        <f t="shared" si="5"/>
        <v>0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77">
        <v>0</v>
      </c>
      <c r="AK11" s="77">
        <v>0.8</v>
      </c>
      <c r="AL11" s="77"/>
      <c r="AM11" s="77"/>
      <c r="AN11" s="70"/>
    </row>
    <row r="12" spans="1:40" ht="15.75" thickBot="1">
      <c r="A12" s="13">
        <v>8</v>
      </c>
      <c r="B12" s="28" t="s">
        <v>169</v>
      </c>
      <c r="C12" s="4" t="s">
        <v>170</v>
      </c>
      <c r="D12" s="4">
        <v>4</v>
      </c>
      <c r="E12" s="4">
        <v>4</v>
      </c>
      <c r="F12" s="4">
        <v>0</v>
      </c>
      <c r="G12" s="4">
        <v>0</v>
      </c>
      <c r="H12" s="4">
        <v>1</v>
      </c>
      <c r="I12" s="7">
        <f t="shared" si="0"/>
        <v>9</v>
      </c>
      <c r="J12" s="4" t="str">
        <f t="shared" si="1"/>
        <v>nije položena</v>
      </c>
      <c r="K12" s="4" t="str">
        <f t="shared" si="2"/>
        <v>nisu položene</v>
      </c>
      <c r="L12" s="4"/>
      <c r="M12" s="4"/>
      <c r="N12" s="22"/>
      <c r="O12" s="4"/>
      <c r="P12" s="4"/>
      <c r="Q12" s="7">
        <f t="shared" si="3"/>
        <v>0</v>
      </c>
      <c r="R12" s="4">
        <f t="shared" si="4"/>
        <v>0</v>
      </c>
      <c r="S12" s="4">
        <f t="shared" si="5"/>
        <v>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77">
        <v>0.5</v>
      </c>
      <c r="AK12" s="77">
        <v>1.5</v>
      </c>
      <c r="AL12" s="77">
        <v>0.4</v>
      </c>
      <c r="AM12" s="77"/>
      <c r="AN12" s="70"/>
    </row>
    <row r="13" spans="1:40" ht="15.75" thickBot="1">
      <c r="A13" s="13">
        <v>9</v>
      </c>
      <c r="B13" s="28" t="s">
        <v>191</v>
      </c>
      <c r="C13" s="4" t="s">
        <v>201</v>
      </c>
      <c r="D13" s="4"/>
      <c r="E13" s="4"/>
      <c r="F13" s="4"/>
      <c r="G13" s="4"/>
      <c r="H13" s="4"/>
      <c r="I13" s="7">
        <f t="shared" si="0"/>
        <v>0</v>
      </c>
      <c r="J13" s="4" t="str">
        <f t="shared" si="1"/>
        <v>nije položena</v>
      </c>
      <c r="K13" s="4" t="str">
        <f t="shared" si="2"/>
        <v>nisu položene</v>
      </c>
      <c r="L13" s="4"/>
      <c r="M13" s="4"/>
      <c r="N13" s="22"/>
      <c r="O13" s="4"/>
      <c r="P13" s="4"/>
      <c r="Q13" s="7">
        <f t="shared" si="3"/>
        <v>0</v>
      </c>
      <c r="R13" s="4">
        <f t="shared" si="4"/>
        <v>0</v>
      </c>
      <c r="S13" s="4">
        <f t="shared" si="5"/>
        <v>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77">
        <v>0.2</v>
      </c>
      <c r="AK13" s="77">
        <v>0.4</v>
      </c>
      <c r="AL13" s="77"/>
      <c r="AM13" s="77"/>
      <c r="AN13" s="70"/>
    </row>
    <row r="14" spans="1:40" ht="15.75" thickBot="1">
      <c r="A14" s="13">
        <v>10</v>
      </c>
      <c r="B14" s="28" t="s">
        <v>165</v>
      </c>
      <c r="C14" s="4" t="s">
        <v>166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7">
        <f t="shared" si="0"/>
        <v>0</v>
      </c>
      <c r="J14" s="4" t="str">
        <f t="shared" si="1"/>
        <v>nije položena</v>
      </c>
      <c r="K14" s="4" t="str">
        <f t="shared" si="2"/>
        <v>nisu položene</v>
      </c>
      <c r="L14" s="4">
        <v>0</v>
      </c>
      <c r="M14" s="4">
        <v>0</v>
      </c>
      <c r="N14" s="22">
        <v>0</v>
      </c>
      <c r="O14" s="4">
        <v>0</v>
      </c>
      <c r="P14" s="4">
        <v>0</v>
      </c>
      <c r="Q14" s="7">
        <f t="shared" si="3"/>
        <v>0</v>
      </c>
      <c r="R14" s="4">
        <f t="shared" si="4"/>
        <v>0</v>
      </c>
      <c r="S14" s="4">
        <f t="shared" si="5"/>
        <v>0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77">
        <v>2.5</v>
      </c>
      <c r="AK14" s="77">
        <v>1.7</v>
      </c>
      <c r="AL14" s="77"/>
      <c r="AM14" s="77"/>
      <c r="AN14" s="70"/>
    </row>
    <row r="15" spans="1:40" ht="15.75" thickBot="1">
      <c r="A15" s="13">
        <v>11</v>
      </c>
      <c r="B15" s="28" t="s">
        <v>192</v>
      </c>
      <c r="C15" s="4" t="s">
        <v>202</v>
      </c>
      <c r="D15" s="4"/>
      <c r="E15" s="4"/>
      <c r="F15" s="4"/>
      <c r="G15" s="4"/>
      <c r="H15" s="4"/>
      <c r="I15" s="7">
        <f t="shared" si="0"/>
        <v>0</v>
      </c>
      <c r="J15" s="4" t="str">
        <f t="shared" si="1"/>
        <v>nije položena</v>
      </c>
      <c r="K15" s="4" t="str">
        <f t="shared" si="2"/>
        <v>nisu položene</v>
      </c>
      <c r="L15" s="4"/>
      <c r="M15" s="4"/>
      <c r="N15" s="22"/>
      <c r="O15" s="4"/>
      <c r="P15" s="4"/>
      <c r="Q15" s="7">
        <f t="shared" si="3"/>
        <v>0</v>
      </c>
      <c r="R15" s="4">
        <f t="shared" si="4"/>
        <v>0</v>
      </c>
      <c r="S15" s="4">
        <f t="shared" si="5"/>
        <v>0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77">
        <v>0</v>
      </c>
      <c r="AK15" s="77">
        <v>0.2</v>
      </c>
      <c r="AL15" s="77"/>
      <c r="AM15" s="77"/>
      <c r="AN15" s="70"/>
    </row>
    <row r="16" spans="1:40" ht="15.75" thickBot="1">
      <c r="A16" s="13">
        <v>12</v>
      </c>
      <c r="B16" s="28" t="s">
        <v>193</v>
      </c>
      <c r="C16" s="4" t="s">
        <v>203</v>
      </c>
      <c r="D16" s="4"/>
      <c r="E16" s="4"/>
      <c r="F16" s="4"/>
      <c r="G16" s="4"/>
      <c r="H16" s="4"/>
      <c r="I16" s="7">
        <f t="shared" si="0"/>
        <v>0</v>
      </c>
      <c r="J16" s="4" t="str">
        <f t="shared" si="1"/>
        <v>nije položena</v>
      </c>
      <c r="K16" s="4" t="str">
        <f t="shared" si="2"/>
        <v>nisu položene</v>
      </c>
      <c r="L16" s="4"/>
      <c r="M16" s="4"/>
      <c r="N16" s="22"/>
      <c r="O16" s="4"/>
      <c r="P16" s="4"/>
      <c r="Q16" s="7">
        <f t="shared" si="3"/>
        <v>0</v>
      </c>
      <c r="R16" s="4">
        <f t="shared" si="4"/>
        <v>0</v>
      </c>
      <c r="S16" s="4">
        <f t="shared" si="5"/>
        <v>0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77">
        <v>0.5</v>
      </c>
      <c r="AK16" s="77">
        <v>0.4</v>
      </c>
      <c r="AL16" s="77"/>
      <c r="AM16" s="77"/>
      <c r="AN16" s="70"/>
    </row>
    <row r="17" spans="1:40" ht="15.75" thickBot="1">
      <c r="A17" s="13">
        <v>13</v>
      </c>
      <c r="B17" s="28" t="s">
        <v>167</v>
      </c>
      <c r="C17" s="4" t="s">
        <v>168</v>
      </c>
      <c r="D17" s="4">
        <v>3</v>
      </c>
      <c r="E17" s="4">
        <v>5</v>
      </c>
      <c r="F17" s="4">
        <v>0</v>
      </c>
      <c r="G17" s="4">
        <v>0</v>
      </c>
      <c r="H17" s="4">
        <v>0</v>
      </c>
      <c r="I17" s="7">
        <f t="shared" si="0"/>
        <v>8</v>
      </c>
      <c r="J17" s="4" t="str">
        <f t="shared" si="1"/>
        <v>nije položena</v>
      </c>
      <c r="K17" s="4" t="str">
        <f t="shared" si="2"/>
        <v>nisu položene</v>
      </c>
      <c r="L17" s="4"/>
      <c r="M17" s="4"/>
      <c r="N17" s="22"/>
      <c r="O17" s="4"/>
      <c r="P17" s="4"/>
      <c r="Q17" s="7">
        <f t="shared" si="3"/>
        <v>0</v>
      </c>
      <c r="R17" s="4">
        <f t="shared" si="4"/>
        <v>0</v>
      </c>
      <c r="S17" s="4">
        <f t="shared" si="5"/>
        <v>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77">
        <v>0.5</v>
      </c>
      <c r="AK17" s="77">
        <v>0.4</v>
      </c>
      <c r="AL17" s="77"/>
      <c r="AM17" s="77"/>
      <c r="AN17" s="70"/>
    </row>
    <row r="18" spans="1:40" ht="15.75" thickBot="1">
      <c r="A18" s="30">
        <v>14</v>
      </c>
      <c r="B18" s="31" t="s">
        <v>163</v>
      </c>
      <c r="C18" s="31" t="s">
        <v>164</v>
      </c>
      <c r="D18" s="23">
        <v>8</v>
      </c>
      <c r="E18" s="23">
        <v>4</v>
      </c>
      <c r="F18" s="23">
        <v>7</v>
      </c>
      <c r="G18" s="23">
        <v>2</v>
      </c>
      <c r="H18" s="23">
        <v>1</v>
      </c>
      <c r="I18" s="7">
        <f t="shared" si="0"/>
        <v>22</v>
      </c>
      <c r="J18" s="4" t="str">
        <f t="shared" si="1"/>
        <v>položena</v>
      </c>
      <c r="K18" s="4" t="str">
        <f t="shared" si="2"/>
        <v>nisu položene</v>
      </c>
      <c r="L18" s="4">
        <v>2</v>
      </c>
      <c r="M18" s="4">
        <v>0</v>
      </c>
      <c r="N18" s="4">
        <v>3</v>
      </c>
      <c r="O18" s="4">
        <v>2</v>
      </c>
      <c r="P18" s="4">
        <v>0</v>
      </c>
      <c r="Q18" s="7">
        <f t="shared" si="3"/>
        <v>2</v>
      </c>
      <c r="R18" s="4">
        <f t="shared" si="4"/>
        <v>2</v>
      </c>
      <c r="S18" s="4">
        <f t="shared" si="5"/>
        <v>5</v>
      </c>
      <c r="T18" s="4"/>
      <c r="U18" s="4"/>
      <c r="V18" s="4"/>
      <c r="W18" s="4"/>
      <c r="X18" s="4"/>
      <c r="Y18" s="4"/>
      <c r="Z18" s="4"/>
      <c r="AA18" s="4"/>
      <c r="AB18" s="4">
        <v>1</v>
      </c>
      <c r="AC18" s="4">
        <v>14</v>
      </c>
      <c r="AD18" s="4">
        <v>6</v>
      </c>
      <c r="AE18" s="4">
        <v>0</v>
      </c>
      <c r="AF18" s="4">
        <v>0</v>
      </c>
      <c r="AG18" s="4">
        <f>AB18+AC18</f>
        <v>15</v>
      </c>
      <c r="AH18" s="4">
        <f>SUM(AD18:AF19)</f>
        <v>6</v>
      </c>
      <c r="AI18" s="4">
        <f>AG18+AH18</f>
        <v>21</v>
      </c>
      <c r="AJ18" s="77">
        <v>0</v>
      </c>
      <c r="AK18" s="77"/>
      <c r="AL18" s="77"/>
      <c r="AM18" s="77"/>
      <c r="AN18" s="70"/>
    </row>
    <row r="19" spans="1:40" ht="15.75" thickBot="1">
      <c r="A19" s="30">
        <v>15</v>
      </c>
      <c r="B19" s="31" t="s">
        <v>213</v>
      </c>
      <c r="C19" s="31" t="s">
        <v>214</v>
      </c>
      <c r="D19" s="23"/>
      <c r="E19" s="23"/>
      <c r="F19" s="23"/>
      <c r="G19" s="23"/>
      <c r="H19" s="23"/>
      <c r="I19" s="23"/>
      <c r="J19" s="23"/>
      <c r="K19" s="23"/>
      <c r="L19" s="4">
        <v>6</v>
      </c>
      <c r="M19" s="4">
        <v>12</v>
      </c>
      <c r="N19" s="31">
        <v>5</v>
      </c>
      <c r="O19" s="31">
        <v>2</v>
      </c>
      <c r="P19" s="31">
        <v>6</v>
      </c>
      <c r="Q19" s="33">
        <f>R19+S19</f>
        <v>31</v>
      </c>
      <c r="R19" s="36">
        <f t="shared" si="4"/>
        <v>18</v>
      </c>
      <c r="S19" s="36">
        <f t="shared" si="5"/>
        <v>13</v>
      </c>
      <c r="T19" s="23">
        <v>10</v>
      </c>
      <c r="U19" s="23">
        <v>8</v>
      </c>
      <c r="V19" s="23">
        <v>15</v>
      </c>
      <c r="W19" s="23">
        <v>5</v>
      </c>
      <c r="X19" s="23">
        <v>5</v>
      </c>
      <c r="Y19" s="33">
        <f>T19+U19+V19+W19+X19</f>
        <v>43</v>
      </c>
      <c r="Z19" s="36">
        <f>T19+U19</f>
        <v>18</v>
      </c>
      <c r="AA19" s="36">
        <f>SUM(V19:X19)</f>
        <v>25</v>
      </c>
      <c r="AB19" s="31"/>
      <c r="AC19" s="31"/>
      <c r="AD19" s="31"/>
      <c r="AE19" s="31"/>
      <c r="AF19" s="31"/>
      <c r="AG19" s="31"/>
      <c r="AH19" s="31"/>
      <c r="AI19" s="31"/>
      <c r="AJ19" s="78">
        <v>0</v>
      </c>
      <c r="AK19" s="77"/>
      <c r="AL19" s="77"/>
      <c r="AM19" s="77">
        <f>Q19+Y19</f>
        <v>74</v>
      </c>
      <c r="AN19" s="70">
        <v>8</v>
      </c>
    </row>
    <row r="20" spans="1:40" ht="15.75" thickBot="1">
      <c r="A20" s="30">
        <v>16</v>
      </c>
      <c r="B20" s="31" t="s">
        <v>215</v>
      </c>
      <c r="C20" s="31" t="s">
        <v>216</v>
      </c>
      <c r="D20" s="23"/>
      <c r="E20" s="23"/>
      <c r="F20" s="23"/>
      <c r="G20" s="23"/>
      <c r="H20" s="23"/>
      <c r="I20" s="23"/>
      <c r="J20" s="23"/>
      <c r="K20" s="23"/>
      <c r="L20" s="4">
        <v>0</v>
      </c>
      <c r="M20" s="4">
        <v>0</v>
      </c>
      <c r="N20" s="31">
        <v>1</v>
      </c>
      <c r="O20" s="31">
        <v>0</v>
      </c>
      <c r="P20" s="31">
        <v>0</v>
      </c>
      <c r="Q20" s="7">
        <f t="shared" si="3"/>
        <v>0</v>
      </c>
      <c r="R20" s="4">
        <f t="shared" si="4"/>
        <v>0</v>
      </c>
      <c r="S20" s="4">
        <f t="shared" si="5"/>
        <v>1</v>
      </c>
      <c r="T20" s="4"/>
      <c r="U20" s="4"/>
      <c r="V20" s="4"/>
      <c r="W20" s="4"/>
      <c r="X20" s="4"/>
      <c r="Y20" s="7">
        <f t="shared" ref="Y20:Y35" si="6">T20+U20+V20+W20+X20</f>
        <v>0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78">
        <v>0</v>
      </c>
      <c r="AK20" s="77"/>
      <c r="AL20" s="77"/>
      <c r="AM20" s="77"/>
      <c r="AN20" s="70"/>
    </row>
    <row r="21" spans="1:40" ht="15.75" thickBot="1">
      <c r="A21" s="30">
        <v>17</v>
      </c>
      <c r="B21" s="31" t="s">
        <v>217</v>
      </c>
      <c r="C21" s="31" t="s">
        <v>218</v>
      </c>
      <c r="D21" s="23"/>
      <c r="E21" s="23"/>
      <c r="F21" s="23"/>
      <c r="G21" s="23"/>
      <c r="H21" s="23"/>
      <c r="I21" s="23"/>
      <c r="J21" s="23"/>
      <c r="K21" s="23"/>
      <c r="L21" s="4">
        <v>2</v>
      </c>
      <c r="M21" s="4">
        <v>7</v>
      </c>
      <c r="N21" s="31">
        <v>3</v>
      </c>
      <c r="O21" s="31">
        <v>0</v>
      </c>
      <c r="P21" s="31">
        <v>3</v>
      </c>
      <c r="Q21" s="7">
        <f t="shared" si="3"/>
        <v>9</v>
      </c>
      <c r="R21" s="4">
        <f t="shared" si="4"/>
        <v>9</v>
      </c>
      <c r="S21" s="4">
        <f t="shared" si="5"/>
        <v>6</v>
      </c>
      <c r="T21" s="4"/>
      <c r="U21" s="4"/>
      <c r="V21" s="4"/>
      <c r="W21" s="4"/>
      <c r="X21" s="4"/>
      <c r="Y21" s="4">
        <f t="shared" si="6"/>
        <v>0</v>
      </c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78">
        <v>0</v>
      </c>
      <c r="AK21" s="77"/>
      <c r="AL21" s="77"/>
      <c r="AM21" s="77"/>
      <c r="AN21" s="70"/>
    </row>
    <row r="22" spans="1:40">
      <c r="K22" s="34"/>
      <c r="L22" s="35"/>
      <c r="M22" s="35"/>
      <c r="N22" s="37"/>
      <c r="O22" s="37"/>
      <c r="P22" s="37"/>
      <c r="Q22" s="37"/>
      <c r="R22" s="37"/>
      <c r="S22" s="37"/>
      <c r="T22" s="35"/>
      <c r="U22" s="35"/>
      <c r="V22" s="35"/>
      <c r="W22" s="35"/>
      <c r="X22" s="35"/>
      <c r="Y22" s="35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8"/>
    </row>
    <row r="23" spans="1:40">
      <c r="K23" s="34"/>
      <c r="L23" s="35"/>
      <c r="M23" s="35"/>
      <c r="N23" s="37"/>
      <c r="O23" s="37"/>
      <c r="P23" s="37"/>
      <c r="Q23" s="37"/>
      <c r="R23" s="37"/>
      <c r="S23" s="37"/>
      <c r="T23" s="35"/>
      <c r="U23" s="35"/>
      <c r="V23" s="35"/>
      <c r="W23" s="35"/>
      <c r="X23" s="35"/>
      <c r="Y23" s="35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8"/>
    </row>
    <row r="24" spans="1:40">
      <c r="K24" s="34"/>
      <c r="L24" s="35"/>
      <c r="M24" s="35"/>
      <c r="N24" s="37"/>
      <c r="O24" s="37"/>
      <c r="P24" s="37"/>
      <c r="Q24" s="37"/>
      <c r="R24" s="37"/>
      <c r="S24" s="37"/>
      <c r="T24" s="35"/>
      <c r="U24" s="35"/>
      <c r="V24" s="35"/>
      <c r="W24" s="35"/>
      <c r="X24" s="35"/>
      <c r="Y24" s="35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8"/>
    </row>
    <row r="25" spans="1:40">
      <c r="K25" s="34"/>
      <c r="L25" s="35"/>
      <c r="M25" s="35"/>
      <c r="N25" s="37"/>
      <c r="O25" s="37"/>
      <c r="P25" s="37"/>
      <c r="Q25" s="37"/>
      <c r="R25" s="37"/>
      <c r="S25" s="37"/>
      <c r="T25" s="35"/>
      <c r="U25" s="35"/>
      <c r="V25" s="35"/>
      <c r="W25" s="35"/>
      <c r="X25" s="35"/>
      <c r="Y25" s="35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8"/>
    </row>
    <row r="26" spans="1:40">
      <c r="K26" s="34"/>
      <c r="L26" s="35"/>
      <c r="M26" s="35"/>
      <c r="N26" s="37"/>
      <c r="O26" s="37"/>
      <c r="P26" s="37"/>
      <c r="Q26" s="37"/>
      <c r="R26" s="37"/>
      <c r="S26" s="37"/>
      <c r="T26" s="35"/>
      <c r="U26" s="35"/>
      <c r="V26" s="35"/>
      <c r="W26" s="35"/>
      <c r="X26" s="35"/>
      <c r="Y26" s="35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/>
    </row>
    <row r="27" spans="1:40">
      <c r="K27" s="34"/>
      <c r="L27" s="35"/>
      <c r="M27" s="35"/>
      <c r="N27" s="37"/>
      <c r="O27" s="37"/>
      <c r="P27" s="37"/>
      <c r="Q27" s="37"/>
      <c r="R27" s="37"/>
      <c r="S27" s="37"/>
      <c r="T27" s="35"/>
      <c r="U27" s="35"/>
      <c r="V27" s="35"/>
      <c r="W27" s="35"/>
      <c r="X27" s="35"/>
      <c r="Y27" s="35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8"/>
    </row>
    <row r="28" spans="1:40">
      <c r="K28" s="34"/>
      <c r="L28" s="35"/>
      <c r="M28" s="35"/>
      <c r="N28" s="37"/>
      <c r="O28" s="37"/>
      <c r="P28" s="37"/>
      <c r="Q28" s="37"/>
      <c r="R28" s="37"/>
      <c r="S28" s="37"/>
      <c r="T28" s="35"/>
      <c r="U28" s="35"/>
      <c r="V28" s="35"/>
      <c r="W28" s="35"/>
      <c r="X28" s="35"/>
      <c r="Y28" s="35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40">
      <c r="K29" s="34"/>
      <c r="L29" s="35"/>
      <c r="M29" s="35"/>
      <c r="N29" s="37"/>
      <c r="O29" s="37"/>
      <c r="P29" s="37"/>
      <c r="Q29" s="37"/>
      <c r="R29" s="37"/>
      <c r="S29" s="37"/>
      <c r="T29" s="35"/>
      <c r="U29" s="35"/>
      <c r="V29" s="35"/>
      <c r="W29" s="35"/>
      <c r="X29" s="35"/>
      <c r="Y29" s="35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</row>
    <row r="30" spans="1:40">
      <c r="K30" s="34"/>
      <c r="L30" s="35"/>
      <c r="M30" s="35"/>
      <c r="N30" s="37"/>
      <c r="O30" s="37"/>
      <c r="P30" s="37"/>
      <c r="Q30" s="37"/>
      <c r="R30" s="37"/>
      <c r="S30" s="37"/>
      <c r="T30" s="35"/>
      <c r="U30" s="35"/>
      <c r="V30" s="35"/>
      <c r="W30" s="35"/>
      <c r="X30" s="35"/>
      <c r="Y30" s="35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8"/>
    </row>
    <row r="31" spans="1:40">
      <c r="K31" s="34"/>
      <c r="L31" s="35"/>
      <c r="M31" s="35"/>
      <c r="N31" s="37"/>
      <c r="O31" s="37"/>
      <c r="P31" s="37"/>
      <c r="Q31" s="37"/>
      <c r="R31" s="37"/>
      <c r="S31" s="37"/>
      <c r="T31" s="35"/>
      <c r="U31" s="35"/>
      <c r="V31" s="35"/>
      <c r="W31" s="35"/>
      <c r="X31" s="35"/>
      <c r="Y31" s="35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8"/>
    </row>
    <row r="32" spans="1:40">
      <c r="K32" s="34"/>
      <c r="L32" s="35"/>
      <c r="M32" s="35"/>
      <c r="N32" s="37"/>
      <c r="O32" s="37"/>
      <c r="P32" s="37"/>
      <c r="Q32" s="37"/>
      <c r="R32" s="37"/>
      <c r="S32" s="37"/>
      <c r="T32" s="34"/>
      <c r="U32" s="34"/>
      <c r="V32" s="34"/>
      <c r="W32" s="34"/>
      <c r="X32" s="34"/>
      <c r="Y32" s="35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8"/>
    </row>
    <row r="33" spans="11:36">
      <c r="K33" s="34"/>
      <c r="L33" s="35"/>
      <c r="M33" s="35"/>
      <c r="N33" s="37"/>
      <c r="O33" s="37"/>
      <c r="P33" s="37"/>
      <c r="Q33" s="37"/>
      <c r="R33" s="37"/>
      <c r="S33" s="37"/>
      <c r="T33" s="34"/>
      <c r="U33" s="34"/>
      <c r="V33" s="34"/>
      <c r="W33" s="34"/>
      <c r="X33" s="34"/>
      <c r="Y33" s="34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8"/>
    </row>
    <row r="34" spans="11:36">
      <c r="K34" s="34"/>
      <c r="L34" s="35"/>
      <c r="M34" s="35"/>
      <c r="N34" s="37"/>
      <c r="O34" s="37"/>
      <c r="P34" s="37"/>
      <c r="Q34" s="37"/>
      <c r="R34" s="37"/>
      <c r="S34" s="37"/>
      <c r="T34" s="34"/>
      <c r="U34" s="34"/>
      <c r="V34" s="34"/>
      <c r="W34" s="34"/>
      <c r="X34" s="34"/>
      <c r="Y34" s="35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8"/>
    </row>
    <row r="35" spans="11:36">
      <c r="K35" s="34"/>
      <c r="L35" s="35"/>
      <c r="M35" s="35"/>
      <c r="N35" s="37"/>
      <c r="O35" s="37"/>
      <c r="P35" s="37"/>
      <c r="Q35" s="37"/>
      <c r="R35" s="37"/>
      <c r="S35" s="37"/>
      <c r="T35" s="34"/>
      <c r="U35" s="34"/>
      <c r="V35" s="34"/>
      <c r="W35" s="34"/>
      <c r="X35" s="34"/>
      <c r="Y35" s="35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8"/>
    </row>
    <row r="36" spans="11:36">
      <c r="K36" s="34"/>
      <c r="L36" s="35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8"/>
    </row>
    <row r="37" spans="11:36">
      <c r="K37" s="34"/>
      <c r="L37" s="35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8"/>
    </row>
    <row r="38" spans="11:36">
      <c r="K38" s="34"/>
      <c r="L38" s="35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8"/>
    </row>
    <row r="39" spans="11:36">
      <c r="K39" s="34"/>
      <c r="L39" s="35"/>
      <c r="M39" s="35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8"/>
    </row>
    <row r="40" spans="11:36">
      <c r="K40" s="34"/>
      <c r="L40" s="35"/>
      <c r="M40" s="35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8"/>
    </row>
    <row r="41" spans="11:36">
      <c r="K41" s="34"/>
      <c r="L41" s="35"/>
      <c r="M41" s="35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</row>
    <row r="42" spans="11:36">
      <c r="K42" s="34"/>
      <c r="L42" s="35"/>
      <c r="M42" s="35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8"/>
    </row>
    <row r="43" spans="11:36">
      <c r="K43" s="34"/>
      <c r="L43" s="35"/>
      <c r="M43" s="3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8"/>
    </row>
    <row r="44" spans="11:36">
      <c r="K44" s="34"/>
      <c r="L44" s="35"/>
      <c r="M44" s="35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8"/>
    </row>
    <row r="45" spans="11:36">
      <c r="K45" s="34"/>
      <c r="L45" s="35"/>
      <c r="M45" s="35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8"/>
    </row>
    <row r="46" spans="11:36">
      <c r="K46" s="34"/>
      <c r="L46" s="35"/>
      <c r="M46" s="35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8"/>
    </row>
    <row r="47" spans="11:36">
      <c r="K47" s="34"/>
      <c r="L47" s="35"/>
      <c r="M47" s="35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8"/>
    </row>
    <row r="48" spans="11:36">
      <c r="K48" s="34"/>
      <c r="L48" s="35"/>
      <c r="M48" s="35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8"/>
    </row>
    <row r="49" spans="11:36">
      <c r="K49" s="34"/>
      <c r="L49" s="35"/>
      <c r="M49" s="35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8"/>
    </row>
    <row r="50" spans="11:36">
      <c r="K50" s="34"/>
      <c r="L50" s="35"/>
      <c r="M50" s="35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8"/>
    </row>
    <row r="51" spans="11:36">
      <c r="K51" s="34"/>
      <c r="L51" s="35"/>
      <c r="M51" s="35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8"/>
    </row>
    <row r="52" spans="11:36">
      <c r="K52" s="34"/>
      <c r="L52" s="35"/>
      <c r="M52" s="35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8"/>
    </row>
    <row r="53" spans="11:36">
      <c r="K53" s="34"/>
      <c r="L53" s="35"/>
      <c r="M53" s="35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8"/>
    </row>
    <row r="54" spans="11:36">
      <c r="K54" s="34"/>
      <c r="L54" s="35"/>
      <c r="M54" s="35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8"/>
    </row>
    <row r="55" spans="11:36">
      <c r="K55" s="34"/>
      <c r="L55" s="35"/>
      <c r="M55" s="35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8"/>
    </row>
    <row r="56" spans="11:36">
      <c r="K56" s="34"/>
      <c r="L56" s="35"/>
      <c r="M56" s="35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8"/>
    </row>
    <row r="57" spans="11:36">
      <c r="K57" s="34"/>
      <c r="L57" s="35"/>
      <c r="M57" s="35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8"/>
    </row>
    <row r="58" spans="11:36">
      <c r="K58" s="34"/>
      <c r="L58" s="35"/>
      <c r="M58" s="35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8"/>
    </row>
    <row r="59" spans="11:36">
      <c r="K59" s="34"/>
      <c r="L59" s="35"/>
      <c r="M59" s="35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8"/>
    </row>
    <row r="60" spans="11:36">
      <c r="K60" s="34"/>
      <c r="L60" s="35"/>
      <c r="M60" s="35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8"/>
    </row>
    <row r="61" spans="11:36">
      <c r="K61" s="34"/>
      <c r="L61" s="35"/>
      <c r="M61" s="35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8"/>
    </row>
    <row r="62" spans="11:36">
      <c r="K62" s="34"/>
      <c r="L62" s="35"/>
      <c r="M62" s="35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8"/>
    </row>
    <row r="63" spans="11:36">
      <c r="K63" s="34"/>
      <c r="L63" s="35"/>
      <c r="M63" s="35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8"/>
    </row>
    <row r="64" spans="11:36">
      <c r="K64" s="34"/>
      <c r="L64" s="35"/>
      <c r="M64" s="35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8"/>
    </row>
    <row r="65" spans="11:36">
      <c r="K65" s="34"/>
      <c r="L65" s="35"/>
      <c r="M65" s="35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8"/>
    </row>
    <row r="66" spans="11:36">
      <c r="K66" s="34"/>
      <c r="L66" s="35"/>
      <c r="M66" s="35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8"/>
    </row>
    <row r="67" spans="11:36">
      <c r="K67" s="34"/>
      <c r="L67" s="35"/>
      <c r="M67" s="35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8"/>
    </row>
    <row r="68" spans="11:36">
      <c r="K68" s="34"/>
      <c r="L68" s="35"/>
      <c r="M68" s="35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8"/>
    </row>
    <row r="69" spans="11:36">
      <c r="K69" s="34"/>
      <c r="L69" s="35"/>
      <c r="M69" s="35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8"/>
    </row>
    <row r="70" spans="11:36">
      <c r="K70" s="34"/>
      <c r="L70" s="35"/>
      <c r="M70" s="35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8"/>
    </row>
    <row r="71" spans="11:36">
      <c r="K71" s="34"/>
      <c r="L71" s="35"/>
      <c r="M71" s="35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8"/>
    </row>
    <row r="72" spans="11:36">
      <c r="K72" s="34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4"/>
    </row>
    <row r="73" spans="11:36">
      <c r="K73" s="34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4"/>
    </row>
    <row r="74" spans="11:36"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</row>
  </sheetData>
  <mergeCells count="6">
    <mergeCell ref="AB3:AI3"/>
    <mergeCell ref="T3:AA3"/>
    <mergeCell ref="A1:I1"/>
    <mergeCell ref="A2:J2"/>
    <mergeCell ref="D3:I3"/>
    <mergeCell ref="L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резултати-кол-НЕТ</vt:lpstr>
      <vt:lpstr>рез-кол-АСУВ</vt:lpstr>
      <vt:lpstr>рез-кол-ЕИ+ОСТАЛИ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Aleksandra Grujic</cp:lastModifiedBy>
  <dcterms:created xsi:type="dcterms:W3CDTF">2018-11-23T11:09:32Z</dcterms:created>
  <dcterms:modified xsi:type="dcterms:W3CDTF">2019-01-16T14:58:42Z</dcterms:modified>
</cp:coreProperties>
</file>